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 defaultThemeVersion="124226"/>
  <bookViews>
    <workbookView xWindow="240" yWindow="135" windowWidth="11355" windowHeight="6150"/>
  </bookViews>
  <sheets>
    <sheet name="03.08.2020" sheetId="1" r:id="rId1"/>
    <sheet name="Dop" sheetId="2" r:id="rId2"/>
  </sheets>
  <definedNames>
    <definedName name="Группа">Dop!$B$3</definedName>
    <definedName name="Дата_Печати">Dop!$B$2</definedName>
    <definedName name="Дата_Сост">Dop!$B$1</definedName>
    <definedName name="_xlnm.Print_Area" localSheetId="0">'03.08.2020'!$A$1:$BT$274</definedName>
    <definedName name="С3">'03.08.2020'!#REF!</definedName>
    <definedName name="Физ_Норма">Dop!$B$4</definedName>
  </definedNames>
  <calcPr calcId="152511"/>
</workbook>
</file>

<file path=xl/calcChain.xml><?xml version="1.0" encoding="utf-8"?>
<calcChain xmlns="http://schemas.openxmlformats.org/spreadsheetml/2006/main">
  <c r="F210" i="1"/>
  <c r="F200"/>
  <c r="D210"/>
  <c r="D200"/>
  <c r="E189"/>
  <c r="F178"/>
  <c r="F189" s="1"/>
  <c r="F157"/>
  <c r="F136"/>
  <c r="E116"/>
  <c r="F116"/>
  <c r="F126" s="1"/>
  <c r="F96"/>
  <c r="E96"/>
  <c r="E104"/>
  <c r="F105"/>
  <c r="F104"/>
  <c r="F63"/>
  <c r="E55"/>
  <c r="E64" s="1"/>
  <c r="F55"/>
  <c r="F64" s="1"/>
  <c r="F22"/>
  <c r="F23" s="1"/>
  <c r="A8" l="1"/>
  <c r="C8"/>
  <c r="A9"/>
  <c r="C9"/>
  <c r="A21"/>
  <c r="C21"/>
  <c r="A20"/>
  <c r="C20"/>
  <c r="A19"/>
  <c r="C19"/>
  <c r="A18"/>
  <c r="C18"/>
  <c r="A17"/>
  <c r="C17"/>
  <c r="A16"/>
  <c r="C16"/>
  <c r="A15"/>
  <c r="A12"/>
  <c r="C12"/>
  <c r="A11"/>
  <c r="C11"/>
  <c r="A10"/>
  <c r="C10"/>
</calcChain>
</file>

<file path=xl/sharedStrings.xml><?xml version="1.0" encoding="utf-8"?>
<sst xmlns="http://schemas.openxmlformats.org/spreadsheetml/2006/main" count="910" uniqueCount="248">
  <si>
    <t>Наименование блюда</t>
  </si>
  <si>
    <t>всего</t>
  </si>
  <si>
    <t>Белки, г</t>
  </si>
  <si>
    <t>ЭЦ, ккал</t>
  </si>
  <si>
    <t>Выход, г</t>
  </si>
  <si>
    <t>Углево-ды, г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</si>
  <si>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</si>
  <si>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</si>
  <si>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</si>
  <si>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</si>
  <si>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</si>
  <si>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</si>
  <si>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</si>
  <si>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</si>
  <si>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</si>
  <si>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</si>
  <si>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</si>
  <si>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</si>
  <si>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Ca</t>
  </si>
  <si>
    <t>Mg</t>
  </si>
  <si>
    <t>P</t>
  </si>
  <si>
    <t>Fe</t>
  </si>
  <si>
    <t>B</t>
  </si>
  <si>
    <t>В2</t>
  </si>
  <si>
    <t>РР</t>
  </si>
  <si>
    <t>НЭ</t>
  </si>
  <si>
    <t>МЖК</t>
  </si>
  <si>
    <t>Минеральные элементы (мг)</t>
  </si>
  <si>
    <t>№</t>
  </si>
  <si>
    <t>Витамины</t>
  </si>
  <si>
    <t>А,мг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</si>
  <si>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</si>
  <si>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</si>
  <si>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</si>
  <si>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</si>
  <si>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</si>
  <si>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</si>
  <si>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</si>
  <si>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</si>
  <si>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5 - 11 классы коррекции</t>
  </si>
  <si>
    <t>Школы 7-10 лет СанПиН 2.4.5.2409-08</t>
  </si>
  <si>
    <t>Бутерброд с повидлом, маслом сливочным</t>
  </si>
  <si>
    <t xml:space="preserve">Каша манная молочная жидкая с маслом </t>
  </si>
  <si>
    <t>Яйцо отварное</t>
  </si>
  <si>
    <t>Какао с молоком</t>
  </si>
  <si>
    <t>Хлеб ржаной</t>
  </si>
  <si>
    <t>Итого за прием</t>
  </si>
  <si>
    <t xml:space="preserve">Обед 1 день 1 неделя </t>
  </si>
  <si>
    <t>Салат из свежих помидоров и сладкого перца</t>
  </si>
  <si>
    <t>Суп картофельный с бобовыми</t>
  </si>
  <si>
    <t xml:space="preserve">Бифштекс натуральный рубленный </t>
  </si>
  <si>
    <t>Каша гречневая вязкая</t>
  </si>
  <si>
    <t xml:space="preserve">Компот из кураги </t>
  </si>
  <si>
    <t>Хлеб пшеничный</t>
  </si>
  <si>
    <t>Итого за день</t>
  </si>
  <si>
    <t>Соотношение Б:Ж:У</t>
  </si>
  <si>
    <t xml:space="preserve">Завтрак 2 день 1 неделя </t>
  </si>
  <si>
    <t>36</t>
  </si>
  <si>
    <t>Огурец свежий</t>
  </si>
  <si>
    <t>393/97</t>
  </si>
  <si>
    <t>Сардельки отварные</t>
  </si>
  <si>
    <t>80</t>
  </si>
  <si>
    <t>463/94</t>
  </si>
  <si>
    <t>Каша перловая рассыпчатая</t>
  </si>
  <si>
    <t>180</t>
  </si>
  <si>
    <t>-</t>
  </si>
  <si>
    <t>30</t>
  </si>
  <si>
    <t/>
  </si>
  <si>
    <t>20</t>
  </si>
  <si>
    <t>585/96</t>
  </si>
  <si>
    <t>Компот из ягод заморож. с аск. кислотой</t>
  </si>
  <si>
    <t>200</t>
  </si>
  <si>
    <t xml:space="preserve">Обед 2 день 1 неделя </t>
  </si>
  <si>
    <t>16/92</t>
  </si>
  <si>
    <t>Винегрет овощной</t>
  </si>
  <si>
    <t>37</t>
  </si>
  <si>
    <t>Рассольник Ленинградский со сметаной</t>
  </si>
  <si>
    <t>260</t>
  </si>
  <si>
    <t>14/8</t>
  </si>
  <si>
    <t>Шницель мясной</t>
  </si>
  <si>
    <t>100</t>
  </si>
  <si>
    <t>18/3</t>
  </si>
  <si>
    <t>Рагу из овощей</t>
  </si>
  <si>
    <t>Сок фруктовый</t>
  </si>
  <si>
    <t xml:space="preserve">Завтрак 3 день 1 неделя </t>
  </si>
  <si>
    <t>10/1</t>
  </si>
  <si>
    <t>Салат из моркови с растительным маслом</t>
  </si>
  <si>
    <t>49</t>
  </si>
  <si>
    <t>Зразы "Верх Исетские"</t>
  </si>
  <si>
    <t>8/3</t>
  </si>
  <si>
    <t>Капуста тушеная</t>
  </si>
  <si>
    <t>Кофейный напиток на цельном молоке</t>
  </si>
  <si>
    <t xml:space="preserve">Обед 3 день 1 неделя </t>
  </si>
  <si>
    <t>ТТК № 101</t>
  </si>
  <si>
    <t>Салат из свеж. помидоров с р/м</t>
  </si>
  <si>
    <t>6/2</t>
  </si>
  <si>
    <t>Щи из свежей капусты со сметаной</t>
  </si>
  <si>
    <t>250/10</t>
  </si>
  <si>
    <t>4/8</t>
  </si>
  <si>
    <t>Плов из мяса говядины</t>
  </si>
  <si>
    <t>250</t>
  </si>
  <si>
    <t>9/10</t>
  </si>
  <si>
    <t>Кисель из черной смородины с/м</t>
  </si>
  <si>
    <t xml:space="preserve">Завтрак 4 день 1 неделя </t>
  </si>
  <si>
    <t>___</t>
  </si>
  <si>
    <t>Икра морковная</t>
  </si>
  <si>
    <t>Шницель рыбный</t>
  </si>
  <si>
    <t>3/3</t>
  </si>
  <si>
    <t>Картофельное пюре</t>
  </si>
  <si>
    <t>10/10</t>
  </si>
  <si>
    <t>Чай с сахаром и лимоном</t>
  </si>
  <si>
    <t xml:space="preserve">Обед 4 день 1 неделя </t>
  </si>
  <si>
    <t>18/1</t>
  </si>
  <si>
    <t>Салат из редиса с растительным маслом</t>
  </si>
  <si>
    <t>ТТК 90</t>
  </si>
  <si>
    <t>Суп из   сборных  овощей с зеленым горошком , со сметаной</t>
  </si>
  <si>
    <t>11/8</t>
  </si>
  <si>
    <t>Гуляш из мяса говядины</t>
  </si>
  <si>
    <t>516/04</t>
  </si>
  <si>
    <t>Макаронные изделия отварные</t>
  </si>
  <si>
    <t>Компот из вишни заморож. с аск. кислотой</t>
  </si>
  <si>
    <t xml:space="preserve">Завтрак 5 день 1 неделя </t>
  </si>
  <si>
    <t>454/2004</t>
  </si>
  <si>
    <t>Котлета по-хлыновски</t>
  </si>
  <si>
    <t>512/2004</t>
  </si>
  <si>
    <t>Рис припущенный</t>
  </si>
  <si>
    <t>14/10</t>
  </si>
  <si>
    <t xml:space="preserve">Обед 5 день 1 неделя </t>
  </si>
  <si>
    <t>ТТК №15/2003</t>
  </si>
  <si>
    <t>Салат   "Свежесть"</t>
  </si>
  <si>
    <t>ТТк  № 140</t>
  </si>
  <si>
    <t>Борщ с  картофелем,капустой белокочанной,фасолью и сметаной</t>
  </si>
  <si>
    <t>3/9</t>
  </si>
  <si>
    <t>Рагу из мяса кур</t>
  </si>
  <si>
    <t xml:space="preserve">Завтрак 6 день 1 неделя </t>
  </si>
  <si>
    <t>Салат из разных овощей</t>
  </si>
  <si>
    <t>Колбаса отварная</t>
  </si>
  <si>
    <t>50</t>
  </si>
  <si>
    <t>334/2004</t>
  </si>
  <si>
    <t>Макаронные изделия отварные с сыром</t>
  </si>
  <si>
    <t>Чай с сахаром</t>
  </si>
  <si>
    <t xml:space="preserve">Обед 6 день 1 неделя </t>
  </si>
  <si>
    <t>8/2003</t>
  </si>
  <si>
    <t>Салат  "Витаминный" из б/к капусты с яблоками</t>
  </si>
  <si>
    <t>174/97</t>
  </si>
  <si>
    <t>Суп крестьянский с крупой со сметаной</t>
  </si>
  <si>
    <t>4/7</t>
  </si>
  <si>
    <t>Рыба, тушенная в томате с овощами -1</t>
  </si>
  <si>
    <t>120</t>
  </si>
  <si>
    <t>1/3</t>
  </si>
  <si>
    <t>Картофель отварной</t>
  </si>
  <si>
    <t>6/10</t>
  </si>
  <si>
    <t>Компот из сухофруктов</t>
  </si>
  <si>
    <t>1:1,1:3,7</t>
  </si>
  <si>
    <t xml:space="preserve">Завтрак 1 день 2 неделя </t>
  </si>
  <si>
    <t>10/2004</t>
  </si>
  <si>
    <t xml:space="preserve">Бутерброд горячий с маслом и сыром </t>
  </si>
  <si>
    <t>10/20/20</t>
  </si>
  <si>
    <t>ТТК № 209</t>
  </si>
  <si>
    <t xml:space="preserve">Каша пшеничная мол.жид. с маслом </t>
  </si>
  <si>
    <t>210</t>
  </si>
  <si>
    <t>ТТК № 36</t>
  </si>
  <si>
    <t>Кофейный напиток с молоком</t>
  </si>
  <si>
    <t xml:space="preserve">Обед 1 день 2 неделя </t>
  </si>
  <si>
    <t>5/1</t>
  </si>
  <si>
    <t xml:space="preserve">Салат из капусты с морковью </t>
  </si>
  <si>
    <t>30/2</t>
  </si>
  <si>
    <t>Уха рыбацкая</t>
  </si>
  <si>
    <t>Биточки из мяса говяд.</t>
  </si>
  <si>
    <t xml:space="preserve">Завтрак 2 день 2 неделя </t>
  </si>
  <si>
    <t>10/4</t>
  </si>
  <si>
    <t>Каша перловая вязкая с маслом сливочным</t>
  </si>
  <si>
    <t xml:space="preserve">Обед 2 день 2 ненедля </t>
  </si>
  <si>
    <t>ТТК № 65</t>
  </si>
  <si>
    <t>Салат  "Витаминка"</t>
  </si>
  <si>
    <t>14/2</t>
  </si>
  <si>
    <t>Суп из овощей со сметаной</t>
  </si>
  <si>
    <t>11/7</t>
  </si>
  <si>
    <t>Тефтели рыбные  в соусе</t>
  </si>
  <si>
    <t>15/10</t>
  </si>
  <si>
    <t>Напиток из  плодов  шиповника</t>
  </si>
  <si>
    <t xml:space="preserve">Завтрак 3 день 2 неделя </t>
  </si>
  <si>
    <t>7/3</t>
  </si>
  <si>
    <t>Капуста отварная с маслом</t>
  </si>
  <si>
    <t>Какао на цельном молоке</t>
  </si>
  <si>
    <t xml:space="preserve">Обед 3 день 2 неделя </t>
  </si>
  <si>
    <t>138/96</t>
  </si>
  <si>
    <t>22/8</t>
  </si>
  <si>
    <t>Фрикадельки из куры</t>
  </si>
  <si>
    <t>194/92</t>
  </si>
  <si>
    <t>Соус  сметанный с томатом</t>
  </si>
  <si>
    <t>Компот из свежих яблок</t>
  </si>
  <si>
    <t xml:space="preserve">Завтрак 4 день 2 неделя </t>
  </si>
  <si>
    <t>26/1</t>
  </si>
  <si>
    <t xml:space="preserve">Салат из свеклы с черносливом </t>
  </si>
  <si>
    <t>Рыба "Лакомка" (минт.)</t>
  </si>
  <si>
    <t>150</t>
  </si>
  <si>
    <t xml:space="preserve">Обед 4 день 2 неделя </t>
  </si>
  <si>
    <t>18/2</t>
  </si>
  <si>
    <t>Суп картофельный с макаронными изделиями</t>
  </si>
  <si>
    <t>ТТК №9а</t>
  </si>
  <si>
    <t>Голубцы мясн.ленивые в соусе</t>
  </si>
  <si>
    <t>44/3</t>
  </si>
  <si>
    <t xml:space="preserve">Каша гречневая рассыпчатая </t>
  </si>
  <si>
    <t>4/10</t>
  </si>
  <si>
    <t xml:space="preserve">Компот из кураги  с аскор.кислотой </t>
  </si>
  <si>
    <t xml:space="preserve">Завтрак 5 день 2 неделя </t>
  </si>
  <si>
    <t>ТТК  № 209</t>
  </si>
  <si>
    <t>5</t>
  </si>
  <si>
    <t>40</t>
  </si>
  <si>
    <t>12/10</t>
  </si>
  <si>
    <t>Чай с молоком</t>
  </si>
  <si>
    <t xml:space="preserve">Обед 5 день 2 неделя </t>
  </si>
  <si>
    <t>Помидор свежий</t>
  </si>
  <si>
    <t>ТТК № 3</t>
  </si>
  <si>
    <t xml:space="preserve">Котлета "Детская" </t>
  </si>
  <si>
    <t>Компот из черной смородины заморож. с аск. кислотой</t>
  </si>
  <si>
    <t xml:space="preserve">СОГЛАСОВАНО </t>
  </si>
  <si>
    <t xml:space="preserve">ПРИМЕРНОЕ МЕНЮ </t>
  </si>
  <si>
    <t xml:space="preserve">В ОБРАЗОВАТЕЛЬНЫХ УЧРЕЖДЕНИЯ </t>
  </si>
  <si>
    <t>пгт. Федоровский: СОШ № 1,2,5</t>
  </si>
  <si>
    <t>УТВЕРЖДАЮ</t>
  </si>
  <si>
    <t>Директор ООО "Комбинат общественного питания"</t>
  </si>
  <si>
    <t xml:space="preserve">А.Н.Гончаров </t>
  </si>
  <si>
    <t>Сезон: осенне-зимний</t>
  </si>
  <si>
    <t xml:space="preserve">возраст: 11 лет и старше </t>
  </si>
  <si>
    <t xml:space="preserve">ГОРЯЧИХ ЗАВТРАКОВ, ОБЕДОВ ДЛЯ ОРГАНИЗАЦИИ ПИТАНИЯ ОБУЧАЮЩИХСЯ 11 лет и старше  </t>
  </si>
  <si>
    <t xml:space="preserve">Завтрак 6 день 2 неделя </t>
  </si>
  <si>
    <t>ТТК № 25</t>
  </si>
  <si>
    <t>Салат из св.капусты с кукурузой</t>
  </si>
  <si>
    <t>ТТК 91</t>
  </si>
  <si>
    <t>Колбаски Оригинальные</t>
  </si>
  <si>
    <t xml:space="preserve">Обед 6 день 2 неделя </t>
  </si>
  <si>
    <t>ТТК  98</t>
  </si>
  <si>
    <t>Свекольник со сметаной</t>
  </si>
  <si>
    <t>36/8</t>
  </si>
  <si>
    <t>Запеканка картофельная с отв. мясом говядины</t>
  </si>
  <si>
    <t xml:space="preserve">Хоменок Ю.В. </t>
  </si>
  <si>
    <t xml:space="preserve">Директор МБОУ СОШ </t>
  </si>
  <si>
    <t>"Федоровская школа № 2"</t>
  </si>
  <si>
    <t>СОГЛАСОВАНО</t>
  </si>
  <si>
    <t>Директор МБОУ СОШ</t>
  </si>
  <si>
    <t xml:space="preserve">"Федоровская школа № 1" </t>
  </si>
  <si>
    <t>"Федоровская школа № 5"</t>
  </si>
  <si>
    <t>ГОРЯЧИХ, ОБЕДОВ  ЗАВТРАКОВ ДЛЯ ОРГАНИЗАЦИИ ПИТАНИЯ ОБУЧАЮЩИХСЯ С 11 лет и старше</t>
  </si>
  <si>
    <t xml:space="preserve">по ХМАО-Югра в г.Сургуте и Сургутском районе </t>
  </si>
  <si>
    <t>Начальник ТОУ "Роспотребнадзора"</t>
  </si>
  <si>
    <t>Каша геркулесовая на цельном молоке с маслом сливочным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</si>
</sst>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6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3" fillId="0" borderId="0" xfId="0" applyFont="1"/>
    <xf numFmtId="2" fontId="1" fillId="0" borderId="0" xfId="0" applyNumberFormat="1" applyFont="1"/>
    <xf numFmtId="2" fontId="3" fillId="0" borderId="0" xfId="0" applyNumberFormat="1" applyFont="1"/>
    <xf numFmtId="164" fontId="0" fillId="0" borderId="0" xfId="0" applyNumberFormat="1"/>
    <xf numFmtId="0" fontId="5" fillId="0" borderId="0" xfId="0" applyFont="1"/>
    <xf numFmtId="0" fontId="3" fillId="0" borderId="1" xfId="0" applyFont="1" applyBorder="1"/>
    <xf numFmtId="2" fontId="3" fillId="0" borderId="1" xfId="0" applyNumberFormat="1" applyFont="1" applyBorder="1"/>
    <xf numFmtId="0" fontId="3" fillId="0" borderId="8" xfId="0" applyFont="1" applyBorder="1"/>
    <xf numFmtId="0" fontId="3" fillId="0" borderId="5" xfId="0" applyFont="1" applyBorder="1"/>
    <xf numFmtId="0" fontId="3" fillId="0" borderId="9" xfId="0" applyFont="1" applyBorder="1"/>
    <xf numFmtId="0" fontId="5" fillId="0" borderId="1" xfId="0" applyFont="1" applyBorder="1"/>
    <xf numFmtId="0" fontId="5" fillId="0" borderId="1" xfId="0" quotePrefix="1" applyFont="1" applyBorder="1"/>
    <xf numFmtId="2" fontId="5" fillId="0" borderId="1" xfId="0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2" fontId="3" fillId="0" borderId="1" xfId="0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2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quotePrefix="1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2" fontId="3" fillId="0" borderId="1" xfId="0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2" fontId="3" fillId="0" borderId="1" xfId="0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2" fontId="3" fillId="0" borderId="1" xfId="0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2" fontId="3" fillId="0" borderId="1" xfId="0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0" xfId="0" applyFont="1"/>
    <xf numFmtId="0" fontId="5" fillId="0" borderId="0" xfId="0" quotePrefix="1" applyFont="1"/>
    <xf numFmtId="2" fontId="5" fillId="0" borderId="0" xfId="0" applyNumberFormat="1" applyFont="1"/>
    <xf numFmtId="0" fontId="3" fillId="0" borderId="1" xfId="0" applyFont="1" applyBorder="1"/>
    <xf numFmtId="2" fontId="3" fillId="0" borderId="1" xfId="0" applyNumberFormat="1" applyFont="1" applyBorder="1"/>
    <xf numFmtId="0" fontId="3" fillId="0" borderId="8" xfId="0" applyFont="1" applyBorder="1"/>
    <xf numFmtId="2" fontId="3" fillId="0" borderId="8" xfId="0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2" fontId="3" fillId="0" borderId="1" xfId="0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2" fontId="3" fillId="0" borderId="1" xfId="0" applyNumberFormat="1" applyFont="1" applyBorder="1"/>
    <xf numFmtId="0" fontId="3" fillId="0" borderId="0" xfId="0" applyFont="1"/>
    <xf numFmtId="0" fontId="3" fillId="0" borderId="0" xfId="0" applyFont="1"/>
    <xf numFmtId="2" fontId="3" fillId="0" borderId="0" xfId="0" applyNumberFormat="1" applyFont="1"/>
    <xf numFmtId="0" fontId="3" fillId="0" borderId="0" xfId="0" applyFont="1" applyAlignment="1"/>
    <xf numFmtId="0" fontId="1" fillId="0" borderId="0" xfId="0" applyFont="1"/>
    <xf numFmtId="0" fontId="3" fillId="0" borderId="0" xfId="0" applyFont="1"/>
    <xf numFmtId="0" fontId="3" fillId="0" borderId="0" xfId="0" applyFont="1" applyBorder="1"/>
    <xf numFmtId="0" fontId="5" fillId="0" borderId="0" xfId="0" applyFont="1"/>
    <xf numFmtId="0" fontId="3" fillId="0" borderId="1" xfId="0" applyFont="1" applyBorder="1"/>
    <xf numFmtId="2" fontId="3" fillId="0" borderId="1" xfId="0" applyNumberFormat="1" applyFont="1" applyBorder="1"/>
    <xf numFmtId="0" fontId="3" fillId="0" borderId="8" xfId="0" applyFont="1" applyBorder="1"/>
    <xf numFmtId="0" fontId="3" fillId="0" borderId="5" xfId="0" applyFont="1" applyBorder="1"/>
    <xf numFmtId="0" fontId="1" fillId="0" borderId="0" xfId="0" applyFont="1"/>
    <xf numFmtId="0" fontId="1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quotePrefix="1" applyFont="1"/>
    <xf numFmtId="2" fontId="5" fillId="0" borderId="0" xfId="0" applyNumberFormat="1" applyFont="1"/>
    <xf numFmtId="0" fontId="3" fillId="0" borderId="1" xfId="0" applyFont="1" applyBorder="1"/>
    <xf numFmtId="2" fontId="3" fillId="0" borderId="1" xfId="0" applyNumberFormat="1" applyFont="1" applyBorder="1"/>
    <xf numFmtId="0" fontId="3" fillId="0" borderId="8" xfId="0" applyFont="1" applyBorder="1"/>
    <xf numFmtId="2" fontId="3" fillId="0" borderId="8" xfId="0" applyNumberFormat="1" applyFont="1" applyBorder="1"/>
    <xf numFmtId="49" fontId="3" fillId="0" borderId="1" xfId="0" applyNumberFormat="1" applyFont="1" applyBorder="1"/>
    <xf numFmtId="49" fontId="3" fillId="0" borderId="8" xfId="0" applyNumberFormat="1" applyFont="1" applyBorder="1"/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BY1797"/>
  <sheetViews>
    <sheetView tabSelected="1" view="pageBreakPreview" topLeftCell="A16" zoomScale="90" zoomScaleNormal="100" zoomScaleSheetLayoutView="90" workbookViewId="0">
      <selection activeCell="A250" sqref="A250:AF251"/>
    </sheetView>
  </sheetViews>
  <sheetFormatPr defaultRowHeight="15.75"/>
  <cols>
    <col min="1" max="1" width="11" style="1" customWidth="1"/>
    <col min="2" max="2" width="36.42578125" style="1" customWidth="1"/>
    <col min="3" max="3" width="7.28515625" style="1" customWidth="1"/>
    <col min="4" max="4" width="9" style="1" customWidth="1"/>
    <col min="5" max="6" width="8.42578125" style="1" customWidth="1"/>
    <col min="7" max="7" width="9.5703125" style="1" customWidth="1"/>
    <col min="8" max="17" width="0" style="1" hidden="1" customWidth="1"/>
    <col min="18" max="18" width="2.5703125" style="1" hidden="1" customWidth="1"/>
    <col min="19" max="19" width="0.28515625" style="1" hidden="1" customWidth="1"/>
    <col min="20" max="20" width="8.140625" style="1" customWidth="1"/>
    <col min="21" max="22" width="5.7109375" style="1" customWidth="1"/>
    <col min="23" max="23" width="4.7109375" style="1" customWidth="1"/>
    <col min="24" max="24" width="5.7109375" style="1" customWidth="1"/>
    <col min="25" max="25" width="5.7109375" style="1" hidden="1" customWidth="1"/>
    <col min="26" max="26" width="7" style="1" customWidth="1"/>
    <col min="27" max="28" width="5.7109375" style="1" customWidth="1"/>
    <col min="29" max="31" width="5.7109375" style="1" hidden="1" customWidth="1"/>
    <col min="32" max="32" width="5.7109375" style="1" customWidth="1"/>
    <col min="33" max="77" width="0" style="1" hidden="1" customWidth="1"/>
    <col min="78" max="16384" width="9.140625" style="1"/>
  </cols>
  <sheetData>
    <row r="1" spans="1:77" ht="0.75" customHeight="1"/>
    <row r="2" spans="1:77" ht="20.25" customHeight="1">
      <c r="A2" s="98" t="s">
        <v>218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</row>
    <row r="3" spans="1:77" s="73" customFormat="1" ht="20.25" customHeight="1">
      <c r="A3" s="98" t="s">
        <v>226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</row>
    <row r="4" spans="1:77" s="73" customFormat="1" ht="20.25" customHeight="1">
      <c r="A4" s="98" t="s">
        <v>219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</row>
    <row r="5" spans="1:77" ht="18.75" customHeight="1">
      <c r="A5" s="98" t="s">
        <v>220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</row>
    <row r="6" spans="1:77" s="2" customFormat="1" ht="15.75" customHeight="1">
      <c r="A6" s="74"/>
      <c r="B6" s="74" t="s">
        <v>224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7"/>
    </row>
    <row r="7" spans="1:77" s="6" customFormat="1">
      <c r="A7" s="74"/>
      <c r="B7" s="74" t="s">
        <v>225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</row>
    <row r="8" spans="1:77" s="9" customFormat="1" ht="30">
      <c r="A8" s="69" t="str">
        <f>"-"</f>
        <v>-</v>
      </c>
      <c r="B8" s="23" t="s">
        <v>41</v>
      </c>
      <c r="C8" s="70" t="str">
        <f>"40"</f>
        <v>40</v>
      </c>
      <c r="D8" s="70">
        <v>1.63</v>
      </c>
      <c r="E8" s="70">
        <v>4.7300000000000004</v>
      </c>
      <c r="F8" s="70">
        <v>19.809999999999999</v>
      </c>
      <c r="G8" s="70">
        <v>129.006</v>
      </c>
      <c r="H8" s="69">
        <v>2.78</v>
      </c>
      <c r="I8" s="69">
        <v>0.13</v>
      </c>
      <c r="J8" s="69">
        <v>2.78</v>
      </c>
      <c r="K8" s="69">
        <v>0</v>
      </c>
      <c r="L8" s="69">
        <v>10.45</v>
      </c>
      <c r="M8" s="69">
        <v>9.36</v>
      </c>
      <c r="N8" s="69">
        <v>0.79</v>
      </c>
      <c r="O8" s="69">
        <v>0</v>
      </c>
      <c r="P8" s="69">
        <v>0</v>
      </c>
      <c r="Q8" s="69">
        <v>0.11</v>
      </c>
      <c r="R8" s="69">
        <v>0.39</v>
      </c>
      <c r="S8" s="69">
        <v>0.5</v>
      </c>
      <c r="T8" s="69">
        <v>7.1</v>
      </c>
      <c r="U8" s="69">
        <v>7.65</v>
      </c>
      <c r="V8" s="69">
        <v>19.3</v>
      </c>
      <c r="W8" s="69">
        <v>0.61</v>
      </c>
      <c r="X8" s="69">
        <v>29.5</v>
      </c>
      <c r="Y8" s="69">
        <v>19</v>
      </c>
      <c r="Z8" s="69">
        <v>32.65</v>
      </c>
      <c r="AA8" s="69">
        <v>0.39</v>
      </c>
      <c r="AB8" s="69">
        <v>0.03</v>
      </c>
      <c r="AC8" s="69">
        <v>0.02</v>
      </c>
      <c r="AD8" s="69">
        <v>0.34</v>
      </c>
      <c r="AE8" s="69">
        <v>0.64</v>
      </c>
      <c r="AF8" s="69">
        <v>0.08</v>
      </c>
      <c r="AG8" s="72">
        <v>0</v>
      </c>
      <c r="AH8" s="71">
        <v>0</v>
      </c>
      <c r="AI8" s="71">
        <v>0</v>
      </c>
      <c r="AJ8" s="71">
        <v>138.55000000000001</v>
      </c>
      <c r="AK8" s="71">
        <v>69.7</v>
      </c>
      <c r="AL8" s="71">
        <v>29.65</v>
      </c>
      <c r="AM8" s="71">
        <v>64.8</v>
      </c>
      <c r="AN8" s="71">
        <v>50.45</v>
      </c>
      <c r="AO8" s="71">
        <v>100.3</v>
      </c>
      <c r="AP8" s="71">
        <v>53.3</v>
      </c>
      <c r="AQ8" s="71">
        <v>112.4</v>
      </c>
      <c r="AR8" s="71">
        <v>62</v>
      </c>
      <c r="AS8" s="71">
        <v>66.3</v>
      </c>
      <c r="AT8" s="71">
        <v>56.75</v>
      </c>
      <c r="AU8" s="71">
        <v>469.45</v>
      </c>
      <c r="AV8" s="71">
        <v>100</v>
      </c>
      <c r="AW8" s="71">
        <v>152.9</v>
      </c>
      <c r="AX8" s="71">
        <v>67.900000000000006</v>
      </c>
      <c r="AY8" s="71">
        <v>63.7</v>
      </c>
      <c r="AZ8" s="71">
        <v>39.25</v>
      </c>
      <c r="BA8" s="71">
        <v>0.19</v>
      </c>
      <c r="BB8" s="71">
        <v>0.04</v>
      </c>
      <c r="BC8" s="71">
        <v>0.04</v>
      </c>
      <c r="BD8" s="71">
        <v>0.1</v>
      </c>
      <c r="BE8" s="71">
        <v>0.12</v>
      </c>
      <c r="BF8" s="71">
        <v>0.4</v>
      </c>
      <c r="BG8" s="71">
        <v>0</v>
      </c>
      <c r="BH8" s="71">
        <v>1.32</v>
      </c>
      <c r="BI8" s="71">
        <v>0</v>
      </c>
      <c r="BJ8" s="71">
        <v>0.41</v>
      </c>
      <c r="BK8" s="71">
        <v>0</v>
      </c>
      <c r="BL8" s="71">
        <v>0.26</v>
      </c>
      <c r="BM8" s="71">
        <v>0.02</v>
      </c>
      <c r="BN8" s="71">
        <v>0.02</v>
      </c>
      <c r="BO8" s="71">
        <v>0.15</v>
      </c>
      <c r="BP8" s="71">
        <v>1.4</v>
      </c>
      <c r="BQ8" s="71">
        <v>0.03</v>
      </c>
      <c r="BR8" s="71">
        <v>0</v>
      </c>
      <c r="BS8" s="71">
        <v>0.34</v>
      </c>
      <c r="BT8" s="71">
        <v>0.01</v>
      </c>
      <c r="BU8" s="71">
        <v>0</v>
      </c>
      <c r="BV8" s="71">
        <v>0</v>
      </c>
      <c r="BW8" s="71">
        <v>0</v>
      </c>
      <c r="BX8" s="71">
        <v>0</v>
      </c>
      <c r="BY8" s="71">
        <v>12.56</v>
      </c>
    </row>
    <row r="9" spans="1:77" s="9" customFormat="1" ht="30">
      <c r="A9" s="69" t="str">
        <f>"5/4"</f>
        <v>5/4</v>
      </c>
      <c r="B9" s="23" t="s">
        <v>42</v>
      </c>
      <c r="C9" s="70" t="str">
        <f>"200/10"</f>
        <v>200/10</v>
      </c>
      <c r="D9" s="70">
        <v>5.44</v>
      </c>
      <c r="E9" s="70">
        <v>6.54</v>
      </c>
      <c r="F9" s="70">
        <v>24.16</v>
      </c>
      <c r="G9" s="70">
        <v>179.35637685</v>
      </c>
      <c r="H9" s="69">
        <v>4.63</v>
      </c>
      <c r="I9" s="69">
        <v>0.12</v>
      </c>
      <c r="J9" s="69">
        <v>4.63</v>
      </c>
      <c r="K9" s="69">
        <v>0</v>
      </c>
      <c r="L9" s="69">
        <v>7.8</v>
      </c>
      <c r="M9" s="69">
        <v>16.36</v>
      </c>
      <c r="N9" s="69">
        <v>0.86</v>
      </c>
      <c r="O9" s="69">
        <v>0</v>
      </c>
      <c r="P9" s="69">
        <v>0</v>
      </c>
      <c r="Q9" s="69">
        <v>0.11</v>
      </c>
      <c r="R9" s="69">
        <v>1.99</v>
      </c>
      <c r="S9" s="69">
        <v>390.05</v>
      </c>
      <c r="T9" s="69">
        <v>150.86000000000001</v>
      </c>
      <c r="U9" s="69">
        <v>38.479999999999997</v>
      </c>
      <c r="V9" s="69">
        <v>128.35</v>
      </c>
      <c r="W9" s="69">
        <v>0.77</v>
      </c>
      <c r="X9" s="69">
        <v>25.2</v>
      </c>
      <c r="Y9" s="69">
        <v>96.6</v>
      </c>
      <c r="Z9" s="69">
        <v>62.79</v>
      </c>
      <c r="AA9" s="69">
        <v>0.73</v>
      </c>
      <c r="AB9" s="69">
        <v>0.08</v>
      </c>
      <c r="AC9" s="69">
        <v>0.16</v>
      </c>
      <c r="AD9" s="69">
        <v>0.64</v>
      </c>
      <c r="AE9" s="69">
        <v>2.11</v>
      </c>
      <c r="AF9" s="69">
        <v>6.22</v>
      </c>
      <c r="AG9" s="72">
        <v>0</v>
      </c>
      <c r="AH9" s="71">
        <v>0</v>
      </c>
      <c r="AI9" s="71">
        <v>0</v>
      </c>
      <c r="AJ9" s="71">
        <v>1477.9</v>
      </c>
      <c r="AK9" s="71">
        <v>546.64</v>
      </c>
      <c r="AL9" s="71">
        <v>517.91</v>
      </c>
      <c r="AM9" s="71">
        <v>598.4</v>
      </c>
      <c r="AN9" s="71">
        <v>161.76</v>
      </c>
      <c r="AO9" s="71">
        <v>1129.05</v>
      </c>
      <c r="AP9" s="71">
        <v>839.39</v>
      </c>
      <c r="AQ9" s="71">
        <v>2357.11</v>
      </c>
      <c r="AR9" s="71">
        <v>2103.6799999999998</v>
      </c>
      <c r="AS9" s="71">
        <v>538.83000000000004</v>
      </c>
      <c r="AT9" s="71">
        <v>1157.6199999999999</v>
      </c>
      <c r="AU9" s="71">
        <v>4982</v>
      </c>
      <c r="AV9" s="71">
        <v>3.45</v>
      </c>
      <c r="AW9" s="71">
        <v>1257.71</v>
      </c>
      <c r="AX9" s="71">
        <v>945.64</v>
      </c>
      <c r="AY9" s="71">
        <v>622.55999999999995</v>
      </c>
      <c r="AZ9" s="71">
        <v>282.77</v>
      </c>
      <c r="BA9" s="71">
        <v>1.0900000000000001</v>
      </c>
      <c r="BB9" s="71">
        <v>1.53</v>
      </c>
      <c r="BC9" s="71">
        <v>1.1499999999999999</v>
      </c>
      <c r="BD9" s="71">
        <v>2.82</v>
      </c>
      <c r="BE9" s="71">
        <v>0.11</v>
      </c>
      <c r="BF9" s="71">
        <v>0.69</v>
      </c>
      <c r="BG9" s="71">
        <v>0.01</v>
      </c>
      <c r="BH9" s="71">
        <v>4.5599999999999996</v>
      </c>
      <c r="BI9" s="71">
        <v>0.01</v>
      </c>
      <c r="BJ9" s="71">
        <v>1.37</v>
      </c>
      <c r="BK9" s="71">
        <v>0.86</v>
      </c>
      <c r="BL9" s="71">
        <v>0.67</v>
      </c>
      <c r="BM9" s="71">
        <v>0</v>
      </c>
      <c r="BN9" s="71">
        <v>0</v>
      </c>
      <c r="BO9" s="71">
        <v>0.4</v>
      </c>
      <c r="BP9" s="71">
        <v>34.799999999999997</v>
      </c>
      <c r="BQ9" s="71">
        <v>0.01</v>
      </c>
      <c r="BR9" s="71">
        <v>0</v>
      </c>
      <c r="BS9" s="71">
        <v>13.49</v>
      </c>
      <c r="BT9" s="71">
        <v>0.35</v>
      </c>
      <c r="BU9" s="71">
        <v>0.11</v>
      </c>
      <c r="BV9" s="71">
        <v>0</v>
      </c>
      <c r="BW9" s="71">
        <v>0</v>
      </c>
      <c r="BX9" s="71">
        <v>0</v>
      </c>
      <c r="BY9" s="71">
        <v>192.31</v>
      </c>
    </row>
    <row r="10" spans="1:77" s="9" customFormat="1" ht="15">
      <c r="A10" s="7" t="str">
        <f>"5"</f>
        <v>5</v>
      </c>
      <c r="B10" s="7" t="s">
        <v>43</v>
      </c>
      <c r="C10" s="8" t="str">
        <f>"40"</f>
        <v>40</v>
      </c>
      <c r="D10" s="8">
        <v>5.08</v>
      </c>
      <c r="E10" s="8">
        <v>4.5999999999999996</v>
      </c>
      <c r="F10" s="8">
        <v>0.28000000000000003</v>
      </c>
      <c r="G10" s="8">
        <v>62.783999999999999</v>
      </c>
      <c r="H10" s="7">
        <v>1.2</v>
      </c>
      <c r="I10" s="7">
        <v>0</v>
      </c>
      <c r="J10" s="7">
        <v>0</v>
      </c>
      <c r="K10" s="7">
        <v>0</v>
      </c>
      <c r="L10" s="7">
        <v>0.28000000000000003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0.4</v>
      </c>
      <c r="S10" s="7">
        <v>53.6</v>
      </c>
      <c r="T10" s="7">
        <v>22</v>
      </c>
      <c r="U10" s="7">
        <v>4.8</v>
      </c>
      <c r="V10" s="7">
        <v>76.8</v>
      </c>
      <c r="W10" s="7">
        <v>1</v>
      </c>
      <c r="X10" s="7">
        <v>100</v>
      </c>
      <c r="Y10" s="7">
        <v>24</v>
      </c>
      <c r="Z10" s="7">
        <v>104</v>
      </c>
      <c r="AA10" s="7">
        <v>0.24</v>
      </c>
      <c r="AB10" s="7">
        <v>0.03</v>
      </c>
      <c r="AC10" s="7">
        <v>0.18</v>
      </c>
      <c r="AD10" s="7">
        <v>0.08</v>
      </c>
      <c r="AE10" s="7">
        <v>1.44</v>
      </c>
      <c r="AF10" s="7">
        <v>0</v>
      </c>
      <c r="AG10" s="10">
        <v>0</v>
      </c>
      <c r="AH10" s="9">
        <v>0</v>
      </c>
      <c r="AI10" s="9">
        <v>0</v>
      </c>
      <c r="AJ10" s="9">
        <v>432.4</v>
      </c>
      <c r="AK10" s="9">
        <v>361.2</v>
      </c>
      <c r="AL10" s="9">
        <v>169.6</v>
      </c>
      <c r="AM10" s="9">
        <v>244</v>
      </c>
      <c r="AN10" s="9">
        <v>81.599999999999994</v>
      </c>
      <c r="AO10" s="9">
        <v>260.8</v>
      </c>
      <c r="AP10" s="9">
        <v>284</v>
      </c>
      <c r="AQ10" s="9">
        <v>314.8</v>
      </c>
      <c r="AR10" s="9">
        <v>491.6</v>
      </c>
      <c r="AS10" s="9">
        <v>136</v>
      </c>
      <c r="AT10" s="9">
        <v>166.4</v>
      </c>
      <c r="AU10" s="9">
        <v>709.2</v>
      </c>
      <c r="AV10" s="9">
        <v>5.6</v>
      </c>
      <c r="AW10" s="9">
        <v>158.4</v>
      </c>
      <c r="AX10" s="9">
        <v>371.2</v>
      </c>
      <c r="AY10" s="9">
        <v>190.4</v>
      </c>
      <c r="AZ10" s="9">
        <v>117.2</v>
      </c>
      <c r="BA10" s="9">
        <v>0</v>
      </c>
      <c r="BB10" s="9">
        <v>0</v>
      </c>
      <c r="BC10" s="9">
        <v>0</v>
      </c>
      <c r="BD10" s="9">
        <v>0</v>
      </c>
      <c r="BE10" s="9">
        <v>0</v>
      </c>
      <c r="BF10" s="9">
        <v>0.01</v>
      </c>
      <c r="BG10" s="9">
        <v>0.08</v>
      </c>
      <c r="BH10" s="9">
        <v>0.02</v>
      </c>
      <c r="BI10" s="9">
        <v>0.04</v>
      </c>
      <c r="BJ10" s="9">
        <v>0</v>
      </c>
      <c r="BK10" s="9">
        <v>0</v>
      </c>
      <c r="BL10" s="9">
        <v>0</v>
      </c>
      <c r="BM10" s="9">
        <v>0</v>
      </c>
      <c r="BN10" s="9">
        <v>0</v>
      </c>
      <c r="BO10" s="9">
        <v>0.03</v>
      </c>
      <c r="BP10" s="9">
        <v>0.01</v>
      </c>
      <c r="BQ10" s="9">
        <v>0</v>
      </c>
      <c r="BR10" s="9">
        <v>0</v>
      </c>
      <c r="BS10" s="9">
        <v>0.2</v>
      </c>
      <c r="BT10" s="9">
        <v>0.01</v>
      </c>
      <c r="BU10" s="9">
        <v>0</v>
      </c>
      <c r="BV10" s="9">
        <v>0</v>
      </c>
      <c r="BW10" s="9">
        <v>0</v>
      </c>
      <c r="BX10" s="9">
        <v>0</v>
      </c>
      <c r="BY10" s="9">
        <v>29.64</v>
      </c>
    </row>
    <row r="11" spans="1:77" s="9" customFormat="1" ht="15">
      <c r="A11" s="7" t="str">
        <f>"14/10"</f>
        <v>14/10</v>
      </c>
      <c r="B11" s="7" t="s">
        <v>44</v>
      </c>
      <c r="C11" s="8" t="str">
        <f>"200"</f>
        <v>200</v>
      </c>
      <c r="D11" s="8">
        <v>2.73</v>
      </c>
      <c r="E11" s="8">
        <v>2.82</v>
      </c>
      <c r="F11" s="8">
        <v>22.44</v>
      </c>
      <c r="G11" s="8">
        <v>121.82227999999999</v>
      </c>
      <c r="H11" s="7">
        <v>2</v>
      </c>
      <c r="I11" s="7">
        <v>0</v>
      </c>
      <c r="J11" s="7">
        <v>0</v>
      </c>
      <c r="K11" s="7">
        <v>0</v>
      </c>
      <c r="L11" s="7">
        <v>22.44</v>
      </c>
      <c r="M11" s="7">
        <v>0</v>
      </c>
      <c r="N11" s="7">
        <v>0</v>
      </c>
      <c r="O11" s="7">
        <v>0</v>
      </c>
      <c r="P11" s="7">
        <v>0</v>
      </c>
      <c r="Q11" s="7">
        <v>0.1</v>
      </c>
      <c r="R11" s="7">
        <v>0.72</v>
      </c>
      <c r="S11" s="7">
        <v>72.31</v>
      </c>
      <c r="T11" s="7">
        <v>141.94</v>
      </c>
      <c r="U11" s="7">
        <v>37.06</v>
      </c>
      <c r="V11" s="7">
        <v>107.01</v>
      </c>
      <c r="W11" s="7">
        <v>0.62</v>
      </c>
      <c r="X11" s="7">
        <v>12</v>
      </c>
      <c r="Y11" s="7">
        <v>96</v>
      </c>
      <c r="Z11" s="7">
        <v>40.700000000000003</v>
      </c>
      <c r="AA11" s="7">
        <v>0.33</v>
      </c>
      <c r="AB11" s="7">
        <v>0.05</v>
      </c>
      <c r="AC11" s="7">
        <v>0.15</v>
      </c>
      <c r="AD11" s="7">
        <v>0.43</v>
      </c>
      <c r="AE11" s="7">
        <v>1.35</v>
      </c>
      <c r="AF11" s="7">
        <v>7.12</v>
      </c>
      <c r="AG11" s="10">
        <v>0</v>
      </c>
      <c r="AH11" s="9">
        <v>0</v>
      </c>
      <c r="AI11" s="9">
        <v>0</v>
      </c>
      <c r="AJ11" s="9">
        <v>1227.08</v>
      </c>
      <c r="AK11" s="9">
        <v>476.86</v>
      </c>
      <c r="AL11" s="9">
        <v>463.8</v>
      </c>
      <c r="AM11" s="9">
        <v>514.17999999999995</v>
      </c>
      <c r="AN11" s="9">
        <v>128.78</v>
      </c>
      <c r="AO11" s="9">
        <v>958.99</v>
      </c>
      <c r="AP11" s="9">
        <v>727.84</v>
      </c>
      <c r="AQ11" s="9">
        <v>2160.31</v>
      </c>
      <c r="AR11" s="9">
        <v>1936.02</v>
      </c>
      <c r="AS11" s="9">
        <v>467.37</v>
      </c>
      <c r="AT11" s="9">
        <v>1020.75</v>
      </c>
      <c r="AU11" s="9">
        <v>4041.06</v>
      </c>
      <c r="AV11" s="9">
        <v>11.28</v>
      </c>
      <c r="AW11" s="9">
        <v>974.03</v>
      </c>
      <c r="AX11" s="9">
        <v>790.73</v>
      </c>
      <c r="AY11" s="9">
        <v>535.24</v>
      </c>
      <c r="AZ11" s="9">
        <v>222.31</v>
      </c>
      <c r="BA11" s="9">
        <v>0.89</v>
      </c>
      <c r="BB11" s="9">
        <v>1.38</v>
      </c>
      <c r="BC11" s="9">
        <v>1.06</v>
      </c>
      <c r="BD11" s="9">
        <v>2.6</v>
      </c>
      <c r="BE11" s="9">
        <v>0</v>
      </c>
      <c r="BF11" s="9">
        <v>0.27</v>
      </c>
      <c r="BG11" s="9">
        <v>0</v>
      </c>
      <c r="BH11" s="9">
        <v>3.23</v>
      </c>
      <c r="BI11" s="9">
        <v>0</v>
      </c>
      <c r="BJ11" s="9">
        <v>0.97</v>
      </c>
      <c r="BK11" s="9">
        <v>0.81</v>
      </c>
      <c r="BL11" s="9">
        <v>0.62</v>
      </c>
      <c r="BM11" s="9">
        <v>0</v>
      </c>
      <c r="BN11" s="9">
        <v>1.29</v>
      </c>
      <c r="BO11" s="9">
        <v>0.27</v>
      </c>
      <c r="BP11" s="9">
        <v>32.090000000000003</v>
      </c>
      <c r="BQ11" s="9">
        <v>0</v>
      </c>
      <c r="BR11" s="9">
        <v>0</v>
      </c>
      <c r="BS11" s="9">
        <v>12.67</v>
      </c>
      <c r="BT11" s="9">
        <v>0.32</v>
      </c>
      <c r="BU11" s="9">
        <v>0.08</v>
      </c>
      <c r="BV11" s="9">
        <v>0</v>
      </c>
      <c r="BW11" s="9">
        <v>0</v>
      </c>
      <c r="BX11" s="9">
        <v>0</v>
      </c>
      <c r="BY11" s="9">
        <v>198.42</v>
      </c>
    </row>
    <row r="12" spans="1:77" s="7" customFormat="1" ht="15">
      <c r="A12" s="7" t="str">
        <f>""</f>
        <v/>
      </c>
      <c r="B12" s="7" t="s">
        <v>45</v>
      </c>
      <c r="C12" s="8" t="str">
        <f>"20"</f>
        <v>20</v>
      </c>
      <c r="D12" s="8">
        <v>1.32</v>
      </c>
      <c r="E12" s="8">
        <v>0.24</v>
      </c>
      <c r="F12" s="8">
        <v>6.68</v>
      </c>
      <c r="G12" s="8">
        <v>38.676000000000002</v>
      </c>
      <c r="H12" s="7">
        <v>0.04</v>
      </c>
      <c r="I12" s="7">
        <v>0</v>
      </c>
      <c r="J12" s="7">
        <v>0.04</v>
      </c>
      <c r="K12" s="7">
        <v>0</v>
      </c>
      <c r="L12" s="7">
        <v>0.24</v>
      </c>
      <c r="M12" s="7">
        <v>6.44</v>
      </c>
      <c r="N12" s="7">
        <v>1.66</v>
      </c>
      <c r="O12" s="7">
        <v>0</v>
      </c>
      <c r="P12" s="7">
        <v>0</v>
      </c>
      <c r="Q12" s="7">
        <v>0.2</v>
      </c>
      <c r="R12" s="7">
        <v>0.5</v>
      </c>
      <c r="S12" s="7">
        <v>0</v>
      </c>
      <c r="T12" s="7">
        <v>7</v>
      </c>
      <c r="U12" s="7">
        <v>9.4</v>
      </c>
      <c r="V12" s="7">
        <v>31.6</v>
      </c>
      <c r="W12" s="7">
        <v>0.78</v>
      </c>
      <c r="X12" s="7">
        <v>0</v>
      </c>
      <c r="Y12" s="7">
        <v>1</v>
      </c>
      <c r="Z12" s="7">
        <v>0.2</v>
      </c>
      <c r="AA12" s="7">
        <v>0.28000000000000003</v>
      </c>
      <c r="AB12" s="7">
        <v>0.04</v>
      </c>
      <c r="AC12" s="7">
        <v>0.02</v>
      </c>
      <c r="AD12" s="7">
        <v>0.14000000000000001</v>
      </c>
      <c r="AE12" s="7">
        <v>0.4</v>
      </c>
      <c r="AF12" s="7">
        <v>0</v>
      </c>
      <c r="AG12" s="11">
        <v>0</v>
      </c>
      <c r="AH12" s="7">
        <v>0</v>
      </c>
      <c r="AI12" s="7">
        <v>0</v>
      </c>
      <c r="AJ12" s="7">
        <v>85.4</v>
      </c>
      <c r="AK12" s="7">
        <v>44.6</v>
      </c>
      <c r="AL12" s="7">
        <v>18.600000000000001</v>
      </c>
      <c r="AM12" s="7">
        <v>39.6</v>
      </c>
      <c r="AN12" s="7">
        <v>16</v>
      </c>
      <c r="AO12" s="7">
        <v>74.2</v>
      </c>
      <c r="AP12" s="7">
        <v>59.4</v>
      </c>
      <c r="AQ12" s="7">
        <v>58.2</v>
      </c>
      <c r="AR12" s="7">
        <v>92.8</v>
      </c>
      <c r="AS12" s="7">
        <v>24.8</v>
      </c>
      <c r="AT12" s="7">
        <v>62</v>
      </c>
      <c r="AU12" s="7">
        <v>305.8</v>
      </c>
      <c r="AV12" s="7">
        <v>54</v>
      </c>
      <c r="AW12" s="7">
        <v>105.2</v>
      </c>
      <c r="AX12" s="7">
        <v>58.2</v>
      </c>
      <c r="AY12" s="7">
        <v>36</v>
      </c>
      <c r="AZ12" s="7">
        <v>26</v>
      </c>
      <c r="BA12" s="7">
        <v>0</v>
      </c>
      <c r="BB12" s="7">
        <v>0</v>
      </c>
      <c r="BC12" s="7">
        <v>0</v>
      </c>
      <c r="BD12" s="7">
        <v>0</v>
      </c>
      <c r="BE12" s="7">
        <v>0</v>
      </c>
      <c r="BF12" s="7">
        <v>0</v>
      </c>
      <c r="BG12" s="7">
        <v>0.04</v>
      </c>
      <c r="BH12" s="7">
        <v>0.03</v>
      </c>
      <c r="BI12" s="7">
        <v>0.02</v>
      </c>
      <c r="BJ12" s="7">
        <v>0</v>
      </c>
      <c r="BK12" s="7">
        <v>0</v>
      </c>
      <c r="BL12" s="7">
        <v>0</v>
      </c>
      <c r="BM12" s="7">
        <v>0</v>
      </c>
      <c r="BN12" s="7">
        <v>0</v>
      </c>
      <c r="BO12" s="7">
        <v>0</v>
      </c>
      <c r="BP12" s="7">
        <v>0.02</v>
      </c>
      <c r="BQ12" s="7">
        <v>0</v>
      </c>
      <c r="BR12" s="7">
        <v>0</v>
      </c>
      <c r="BS12" s="7">
        <v>0.1</v>
      </c>
      <c r="BT12" s="7">
        <v>0.02</v>
      </c>
      <c r="BU12" s="7">
        <v>0</v>
      </c>
      <c r="BV12" s="7">
        <v>0</v>
      </c>
      <c r="BW12" s="7">
        <v>0</v>
      </c>
      <c r="BX12" s="7">
        <v>0</v>
      </c>
      <c r="BY12" s="7">
        <v>9.4</v>
      </c>
    </row>
    <row r="13" spans="1:77" s="6" customFormat="1" ht="14.25">
      <c r="A13" s="12"/>
      <c r="B13" s="12" t="s">
        <v>46</v>
      </c>
      <c r="C13" s="14"/>
      <c r="D13" s="14">
        <v>16.190000000000001</v>
      </c>
      <c r="E13" s="14">
        <v>18.920000000000002</v>
      </c>
      <c r="F13" s="14">
        <v>73.37</v>
      </c>
      <c r="G13" s="14">
        <v>531.64</v>
      </c>
      <c r="H13" s="12">
        <v>10.65</v>
      </c>
      <c r="I13" s="12">
        <v>0.24</v>
      </c>
      <c r="J13" s="12">
        <v>7.45</v>
      </c>
      <c r="K13" s="12">
        <v>0</v>
      </c>
      <c r="L13" s="12">
        <v>41.21</v>
      </c>
      <c r="M13" s="12">
        <v>32.159999999999997</v>
      </c>
      <c r="N13" s="12">
        <v>3.31</v>
      </c>
      <c r="O13" s="12">
        <v>0</v>
      </c>
      <c r="P13" s="12">
        <v>0</v>
      </c>
      <c r="Q13" s="12">
        <v>0.51</v>
      </c>
      <c r="R13" s="12">
        <v>4</v>
      </c>
      <c r="S13" s="12">
        <v>516.46</v>
      </c>
      <c r="T13" s="12">
        <v>328.91</v>
      </c>
      <c r="U13" s="12">
        <v>97.39</v>
      </c>
      <c r="V13" s="12">
        <v>363.06</v>
      </c>
      <c r="W13" s="12">
        <v>3.78</v>
      </c>
      <c r="X13" s="12">
        <v>166.7</v>
      </c>
      <c r="Y13" s="12">
        <v>236.6</v>
      </c>
      <c r="Z13" s="12">
        <v>240.34</v>
      </c>
      <c r="AA13" s="12">
        <v>1.97</v>
      </c>
      <c r="AB13" s="12">
        <v>0.23</v>
      </c>
      <c r="AC13" s="12">
        <v>0.52</v>
      </c>
      <c r="AD13" s="12">
        <v>1.63</v>
      </c>
      <c r="AE13" s="12">
        <v>5.94</v>
      </c>
      <c r="AF13" s="12">
        <v>13.41</v>
      </c>
      <c r="AG13" s="6">
        <v>0</v>
      </c>
      <c r="AH13" s="6">
        <v>0</v>
      </c>
      <c r="AI13" s="6">
        <v>0</v>
      </c>
      <c r="AJ13" s="6">
        <v>3361.33</v>
      </c>
      <c r="AK13" s="6">
        <v>1499</v>
      </c>
      <c r="AL13" s="6">
        <v>1199.55</v>
      </c>
      <c r="AM13" s="6">
        <v>1460.98</v>
      </c>
      <c r="AN13" s="6">
        <v>438.59</v>
      </c>
      <c r="AO13" s="6">
        <v>2523.34</v>
      </c>
      <c r="AP13" s="6">
        <v>1963.94</v>
      </c>
      <c r="AQ13" s="6">
        <v>5002.82</v>
      </c>
      <c r="AR13" s="6">
        <v>4686.1099999999997</v>
      </c>
      <c r="AS13" s="6">
        <v>1233.3</v>
      </c>
      <c r="AT13" s="6">
        <v>2463.52</v>
      </c>
      <c r="AU13" s="6">
        <v>10507.51</v>
      </c>
      <c r="AV13" s="6">
        <v>174.33</v>
      </c>
      <c r="AW13" s="6">
        <v>2648.24</v>
      </c>
      <c r="AX13" s="6">
        <v>2233.67</v>
      </c>
      <c r="AY13" s="6">
        <v>1447.9</v>
      </c>
      <c r="AZ13" s="6">
        <v>687.53</v>
      </c>
      <c r="BA13" s="6">
        <v>2.17</v>
      </c>
      <c r="BB13" s="6">
        <v>2.95</v>
      </c>
      <c r="BC13" s="6">
        <v>2.2400000000000002</v>
      </c>
      <c r="BD13" s="6">
        <v>5.53</v>
      </c>
      <c r="BE13" s="6">
        <v>0.23</v>
      </c>
      <c r="BF13" s="6">
        <v>1.36</v>
      </c>
      <c r="BG13" s="6">
        <v>0.12</v>
      </c>
      <c r="BH13" s="6">
        <v>9.16</v>
      </c>
      <c r="BI13" s="6">
        <v>7.0000000000000007E-2</v>
      </c>
      <c r="BJ13" s="6">
        <v>2.76</v>
      </c>
      <c r="BK13" s="6">
        <v>1.67</v>
      </c>
      <c r="BL13" s="6">
        <v>1.54</v>
      </c>
      <c r="BM13" s="6">
        <v>0.02</v>
      </c>
      <c r="BN13" s="6">
        <v>1.31</v>
      </c>
      <c r="BO13" s="6">
        <v>0.86</v>
      </c>
      <c r="BP13" s="6">
        <v>68.33</v>
      </c>
      <c r="BQ13" s="6">
        <v>0.03</v>
      </c>
      <c r="BR13" s="6">
        <v>0</v>
      </c>
      <c r="BS13" s="6">
        <v>26.8</v>
      </c>
      <c r="BT13" s="6">
        <v>0.7</v>
      </c>
      <c r="BU13" s="6">
        <v>0.19</v>
      </c>
      <c r="BV13" s="6">
        <v>0</v>
      </c>
      <c r="BW13" s="6">
        <v>0</v>
      </c>
      <c r="BX13" s="6">
        <v>0</v>
      </c>
      <c r="BY13" s="6">
        <v>442.33</v>
      </c>
    </row>
    <row r="14" spans="1:77" s="6" customFormat="1" ht="14.25">
      <c r="A14" s="12"/>
      <c r="B14" s="13" t="s">
        <v>47</v>
      </c>
      <c r="C14" s="14"/>
      <c r="D14" s="14"/>
      <c r="E14" s="14"/>
      <c r="F14" s="14"/>
      <c r="G14" s="14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</row>
    <row r="15" spans="1:77" s="9" customFormat="1" ht="30">
      <c r="A15" s="7" t="str">
        <f>"ТТК №7/2003"</f>
        <v>ТТК №7/2003</v>
      </c>
      <c r="B15" s="23" t="s">
        <v>48</v>
      </c>
      <c r="C15" s="86">
        <v>80</v>
      </c>
      <c r="D15" s="8">
        <v>0.76</v>
      </c>
      <c r="E15" s="8">
        <v>5.36</v>
      </c>
      <c r="F15" s="8">
        <v>16.89</v>
      </c>
      <c r="G15" s="8">
        <v>64.448662500000012</v>
      </c>
      <c r="H15" s="7">
        <v>0.75</v>
      </c>
      <c r="I15" s="7">
        <v>3.9</v>
      </c>
      <c r="J15" s="7">
        <v>0.75</v>
      </c>
      <c r="K15" s="7">
        <v>0</v>
      </c>
      <c r="L15" s="7">
        <v>2.5499999999999998</v>
      </c>
      <c r="M15" s="7">
        <v>0.12</v>
      </c>
      <c r="N15" s="7">
        <v>1.01</v>
      </c>
      <c r="O15" s="7">
        <v>0</v>
      </c>
      <c r="P15" s="7">
        <v>0</v>
      </c>
      <c r="Q15" s="7">
        <v>0.3</v>
      </c>
      <c r="R15" s="7">
        <v>1.19</v>
      </c>
      <c r="S15" s="7">
        <v>0.68</v>
      </c>
      <c r="T15" s="7">
        <v>8.9600000000000009</v>
      </c>
      <c r="U15" s="7">
        <v>8.07</v>
      </c>
      <c r="V15" s="7">
        <v>12.93</v>
      </c>
      <c r="W15" s="7">
        <v>0.43</v>
      </c>
      <c r="X15" s="7">
        <v>0</v>
      </c>
      <c r="Y15" s="7">
        <v>621</v>
      </c>
      <c r="Z15" s="7">
        <v>129.26</v>
      </c>
      <c r="AA15" s="7">
        <v>3.11</v>
      </c>
      <c r="AB15" s="7">
        <v>0.03</v>
      </c>
      <c r="AC15" s="7">
        <v>0.04</v>
      </c>
      <c r="AD15" s="7">
        <v>0.35</v>
      </c>
      <c r="AE15" s="7">
        <v>0.56999999999999995</v>
      </c>
      <c r="AF15" s="7">
        <v>30.38</v>
      </c>
      <c r="AG15" s="10">
        <v>0</v>
      </c>
      <c r="AH15" s="9">
        <v>0</v>
      </c>
      <c r="AI15" s="9">
        <v>0</v>
      </c>
      <c r="AJ15" s="9">
        <v>32.619999999999997</v>
      </c>
      <c r="AK15" s="9">
        <v>37.53</v>
      </c>
      <c r="AL15" s="9">
        <v>6.37</v>
      </c>
      <c r="AM15" s="9">
        <v>26.18</v>
      </c>
      <c r="AN15" s="9">
        <v>7.83</v>
      </c>
      <c r="AO15" s="9">
        <v>25.26</v>
      </c>
      <c r="AP15" s="9">
        <v>102.69</v>
      </c>
      <c r="AQ15" s="9">
        <v>16.12</v>
      </c>
      <c r="AR15" s="9">
        <v>47.4</v>
      </c>
      <c r="AS15" s="9">
        <v>11.53</v>
      </c>
      <c r="AT15" s="9">
        <v>325.02999999999997</v>
      </c>
      <c r="AU15" s="9">
        <v>1154.78</v>
      </c>
      <c r="AV15" s="9">
        <v>150.31</v>
      </c>
      <c r="AW15" s="9">
        <v>233.1</v>
      </c>
      <c r="AX15" s="9">
        <v>235.36</v>
      </c>
      <c r="AY15" s="9">
        <v>19.850000000000001</v>
      </c>
      <c r="AZ15" s="9">
        <v>5.03</v>
      </c>
      <c r="BA15" s="9">
        <v>0.24</v>
      </c>
      <c r="BB15" s="9">
        <v>0.13</v>
      </c>
      <c r="BC15" s="9">
        <v>7.0000000000000007E-2</v>
      </c>
      <c r="BD15" s="9">
        <v>0.15</v>
      </c>
      <c r="BE15" s="9">
        <v>0.1</v>
      </c>
      <c r="BF15" s="9">
        <v>0.6</v>
      </c>
      <c r="BG15" s="9">
        <v>0.09</v>
      </c>
      <c r="BH15" s="9">
        <v>1.67</v>
      </c>
      <c r="BI15" s="9">
        <v>0.06</v>
      </c>
      <c r="BJ15" s="9">
        <v>0.62</v>
      </c>
      <c r="BK15" s="9">
        <v>0.06</v>
      </c>
      <c r="BL15" s="9">
        <v>0.24</v>
      </c>
      <c r="BM15" s="9">
        <v>0</v>
      </c>
      <c r="BN15" s="9">
        <v>0</v>
      </c>
      <c r="BO15" s="9">
        <v>0.15</v>
      </c>
      <c r="BP15" s="9">
        <v>4.5599999999999996</v>
      </c>
      <c r="BQ15" s="9">
        <v>0.35</v>
      </c>
      <c r="BR15" s="9">
        <v>0.71</v>
      </c>
      <c r="BS15" s="9">
        <v>14.78</v>
      </c>
      <c r="BT15" s="9">
        <v>2.11</v>
      </c>
      <c r="BU15" s="9">
        <v>0.02</v>
      </c>
      <c r="BV15" s="9">
        <v>0</v>
      </c>
      <c r="BW15" s="9">
        <v>0</v>
      </c>
      <c r="BX15" s="9">
        <v>0</v>
      </c>
      <c r="BY15" s="9">
        <v>61.77</v>
      </c>
    </row>
    <row r="16" spans="1:77" s="9" customFormat="1" ht="15">
      <c r="A16" s="7" t="str">
        <f>"138/96"</f>
        <v>138/96</v>
      </c>
      <c r="B16" s="7" t="s">
        <v>49</v>
      </c>
      <c r="C16" s="8" t="str">
        <f>"250"</f>
        <v>250</v>
      </c>
      <c r="D16" s="8">
        <v>1.23</v>
      </c>
      <c r="E16" s="8">
        <v>4.5999999999999996</v>
      </c>
      <c r="F16" s="8">
        <v>28.98</v>
      </c>
      <c r="G16" s="8">
        <v>85.356242499999993</v>
      </c>
      <c r="H16" s="7">
        <v>0.68</v>
      </c>
      <c r="I16" s="7">
        <v>3.25</v>
      </c>
      <c r="J16" s="7">
        <v>0.05</v>
      </c>
      <c r="K16" s="7">
        <v>0</v>
      </c>
      <c r="L16" s="7">
        <v>2.12</v>
      </c>
      <c r="M16" s="7">
        <v>6.85</v>
      </c>
      <c r="N16" s="7">
        <v>1.2</v>
      </c>
      <c r="O16" s="7">
        <v>0</v>
      </c>
      <c r="P16" s="7">
        <v>0</v>
      </c>
      <c r="Q16" s="7">
        <v>0.16</v>
      </c>
      <c r="R16" s="7">
        <v>2.65</v>
      </c>
      <c r="S16" s="7">
        <v>522.53</v>
      </c>
      <c r="T16" s="7">
        <v>73.239999999999995</v>
      </c>
      <c r="U16" s="7">
        <v>54.78</v>
      </c>
      <c r="V16" s="7">
        <v>83.31</v>
      </c>
      <c r="W16" s="7">
        <v>1.35</v>
      </c>
      <c r="X16" s="7">
        <v>0</v>
      </c>
      <c r="Y16" s="7">
        <v>1108</v>
      </c>
      <c r="Z16" s="7">
        <v>231.25</v>
      </c>
      <c r="AA16" s="7">
        <v>2.84</v>
      </c>
      <c r="AB16" s="7">
        <v>0.09</v>
      </c>
      <c r="AC16" s="7">
        <v>0.08</v>
      </c>
      <c r="AD16" s="7">
        <v>1.18</v>
      </c>
      <c r="AE16" s="7">
        <v>1.95</v>
      </c>
      <c r="AF16" s="7">
        <v>15.2</v>
      </c>
      <c r="AG16" s="10">
        <v>0</v>
      </c>
      <c r="AH16" s="9">
        <v>0</v>
      </c>
      <c r="AI16" s="9">
        <v>0</v>
      </c>
      <c r="AJ16" s="9">
        <v>51.2</v>
      </c>
      <c r="AK16" s="9">
        <v>55.53</v>
      </c>
      <c r="AL16" s="9">
        <v>22.83</v>
      </c>
      <c r="AM16" s="9">
        <v>106.41</v>
      </c>
      <c r="AN16" s="9">
        <v>15.5</v>
      </c>
      <c r="AO16" s="9">
        <v>44.02</v>
      </c>
      <c r="AP16" s="9">
        <v>74.819999999999993</v>
      </c>
      <c r="AQ16" s="9">
        <v>212.04</v>
      </c>
      <c r="AR16" s="9">
        <v>167.74</v>
      </c>
      <c r="AS16" s="9">
        <v>26.1</v>
      </c>
      <c r="AT16" s="9">
        <v>31.55</v>
      </c>
      <c r="AU16" s="9">
        <v>280.8</v>
      </c>
      <c r="AV16" s="9">
        <v>3</v>
      </c>
      <c r="AW16" s="9">
        <v>183.86</v>
      </c>
      <c r="AX16" s="9">
        <v>133.69999999999999</v>
      </c>
      <c r="AY16" s="9">
        <v>34.31</v>
      </c>
      <c r="AZ16" s="9">
        <v>32.46</v>
      </c>
      <c r="BA16" s="9">
        <v>0.15</v>
      </c>
      <c r="BB16" s="9">
        <v>7.0000000000000007E-2</v>
      </c>
      <c r="BC16" s="9">
        <v>0.04</v>
      </c>
      <c r="BD16" s="9">
        <v>0.08</v>
      </c>
      <c r="BE16" s="9">
        <v>0.14000000000000001</v>
      </c>
      <c r="BF16" s="9">
        <v>0.43</v>
      </c>
      <c r="BG16" s="9">
        <v>0.01</v>
      </c>
      <c r="BH16" s="9">
        <v>0.46</v>
      </c>
      <c r="BI16" s="9">
        <v>0.01</v>
      </c>
      <c r="BJ16" s="9">
        <v>0.25</v>
      </c>
      <c r="BK16" s="9">
        <v>0.6</v>
      </c>
      <c r="BL16" s="9">
        <v>0.09</v>
      </c>
      <c r="BM16" s="9">
        <v>0</v>
      </c>
      <c r="BN16" s="9">
        <v>7.0000000000000007E-2</v>
      </c>
      <c r="BO16" s="9">
        <v>0.11</v>
      </c>
      <c r="BP16" s="9">
        <v>1.48</v>
      </c>
      <c r="BQ16" s="9">
        <v>0.02</v>
      </c>
      <c r="BR16" s="9">
        <v>0</v>
      </c>
      <c r="BS16" s="9">
        <v>3.05</v>
      </c>
      <c r="BT16" s="9">
        <v>0.1</v>
      </c>
      <c r="BU16" s="9">
        <v>0.02</v>
      </c>
      <c r="BV16" s="9">
        <v>0</v>
      </c>
      <c r="BW16" s="9">
        <v>0</v>
      </c>
      <c r="BX16" s="9">
        <v>0</v>
      </c>
      <c r="BY16" s="9">
        <v>233.86</v>
      </c>
    </row>
    <row r="17" spans="1:77" s="9" customFormat="1" ht="15">
      <c r="A17" s="7" t="str">
        <f>"448/04"</f>
        <v>448/04</v>
      </c>
      <c r="B17" s="7" t="s">
        <v>50</v>
      </c>
      <c r="C17" s="8" t="str">
        <f>"100"</f>
        <v>100</v>
      </c>
      <c r="D17" s="8">
        <v>23.15</v>
      </c>
      <c r="E17" s="8">
        <v>19.47</v>
      </c>
      <c r="F17" s="8">
        <v>15.96</v>
      </c>
      <c r="G17" s="8">
        <v>267.78705000000002</v>
      </c>
      <c r="H17" s="7">
        <v>9.93</v>
      </c>
      <c r="I17" s="7">
        <v>3.25</v>
      </c>
      <c r="J17" s="7">
        <v>9.93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2.93</v>
      </c>
      <c r="S17" s="7">
        <v>398.36</v>
      </c>
      <c r="T17" s="7">
        <v>19.899999999999999</v>
      </c>
      <c r="U17" s="7">
        <v>28.74</v>
      </c>
      <c r="V17" s="7">
        <v>213.22</v>
      </c>
      <c r="W17" s="7">
        <v>3.46</v>
      </c>
      <c r="X17" s="7">
        <v>0</v>
      </c>
      <c r="Y17" s="7">
        <v>10.5</v>
      </c>
      <c r="Z17" s="7">
        <v>1.79</v>
      </c>
      <c r="AA17" s="7">
        <v>2.76</v>
      </c>
      <c r="AB17" s="7">
        <v>7.0000000000000007E-2</v>
      </c>
      <c r="AC17" s="7">
        <v>0.18</v>
      </c>
      <c r="AD17" s="7">
        <v>5.58</v>
      </c>
      <c r="AE17" s="7">
        <v>10.79</v>
      </c>
      <c r="AF17" s="7">
        <v>0.32</v>
      </c>
      <c r="AG17" s="10">
        <v>0</v>
      </c>
      <c r="AH17" s="9">
        <v>0</v>
      </c>
      <c r="AI17" s="9">
        <v>0</v>
      </c>
      <c r="AJ17" s="9">
        <v>1844.41</v>
      </c>
      <c r="AK17" s="9">
        <v>1981.18</v>
      </c>
      <c r="AL17" s="9">
        <v>555.64</v>
      </c>
      <c r="AM17" s="9">
        <v>1006.69</v>
      </c>
      <c r="AN17" s="9">
        <v>263.62</v>
      </c>
      <c r="AO17" s="9">
        <v>992.69</v>
      </c>
      <c r="AP17" s="9">
        <v>1355.95</v>
      </c>
      <c r="AQ17" s="9">
        <v>1307.3599999999999</v>
      </c>
      <c r="AR17" s="9">
        <v>2214.86</v>
      </c>
      <c r="AS17" s="9">
        <v>886.34</v>
      </c>
      <c r="AT17" s="9">
        <v>1167.92</v>
      </c>
      <c r="AU17" s="9">
        <v>3840.6</v>
      </c>
      <c r="AV17" s="9">
        <v>363.73</v>
      </c>
      <c r="AW17" s="9">
        <v>864.9</v>
      </c>
      <c r="AX17" s="9">
        <v>980.46</v>
      </c>
      <c r="AY17" s="9">
        <v>821.96</v>
      </c>
      <c r="AZ17" s="9">
        <v>324.36</v>
      </c>
      <c r="BA17" s="9">
        <v>0.11</v>
      </c>
      <c r="BB17" s="9">
        <v>0.05</v>
      </c>
      <c r="BC17" s="9">
        <v>0.03</v>
      </c>
      <c r="BD17" s="9">
        <v>0.06</v>
      </c>
      <c r="BE17" s="9">
        <v>7.0000000000000007E-2</v>
      </c>
      <c r="BF17" s="9">
        <v>0.36</v>
      </c>
      <c r="BG17" s="9">
        <v>0</v>
      </c>
      <c r="BH17" s="9">
        <v>0.35</v>
      </c>
      <c r="BI17" s="9">
        <v>0</v>
      </c>
      <c r="BJ17" s="9">
        <v>0.2</v>
      </c>
      <c r="BK17" s="9">
        <v>0.02</v>
      </c>
      <c r="BL17" s="9">
        <v>0.03</v>
      </c>
      <c r="BM17" s="9">
        <v>0</v>
      </c>
      <c r="BN17" s="9">
        <v>0</v>
      </c>
      <c r="BO17" s="9">
        <v>7.0000000000000007E-2</v>
      </c>
      <c r="BP17" s="9">
        <v>1</v>
      </c>
      <c r="BQ17" s="9">
        <v>0.02</v>
      </c>
      <c r="BR17" s="9">
        <v>0</v>
      </c>
      <c r="BS17" s="9">
        <v>2.2400000000000002</v>
      </c>
      <c r="BT17" s="9">
        <v>0.06</v>
      </c>
      <c r="BU17" s="9">
        <v>0.01</v>
      </c>
      <c r="BV17" s="9">
        <v>0</v>
      </c>
      <c r="BW17" s="9">
        <v>0</v>
      </c>
      <c r="BX17" s="9">
        <v>0</v>
      </c>
      <c r="BY17" s="9">
        <v>95</v>
      </c>
    </row>
    <row r="18" spans="1:77" s="9" customFormat="1" ht="15">
      <c r="A18" s="7" t="str">
        <f>"3/4"</f>
        <v>3/4</v>
      </c>
      <c r="B18" s="7" t="s">
        <v>51</v>
      </c>
      <c r="C18" s="8" t="str">
        <f>"180"</f>
        <v>180</v>
      </c>
      <c r="D18" s="8">
        <v>5.52</v>
      </c>
      <c r="E18" s="8">
        <v>4.8499999999999996</v>
      </c>
      <c r="F18" s="8">
        <v>24.04</v>
      </c>
      <c r="G18" s="8">
        <v>173.58478799999997</v>
      </c>
      <c r="H18" s="7">
        <v>2.5299999999999998</v>
      </c>
      <c r="I18" s="7">
        <v>0.11</v>
      </c>
      <c r="J18" s="7">
        <v>0</v>
      </c>
      <c r="K18" s="7">
        <v>0</v>
      </c>
      <c r="L18" s="7">
        <v>0.67</v>
      </c>
      <c r="M18" s="7">
        <v>23.37</v>
      </c>
      <c r="N18" s="7">
        <v>4.7699999999999996</v>
      </c>
      <c r="O18" s="7">
        <v>0</v>
      </c>
      <c r="P18" s="7">
        <v>0</v>
      </c>
      <c r="Q18" s="7">
        <v>0</v>
      </c>
      <c r="R18" s="7">
        <v>1.78</v>
      </c>
      <c r="S18" s="7">
        <v>398.44</v>
      </c>
      <c r="T18" s="7">
        <v>64.84</v>
      </c>
      <c r="U18" s="7">
        <v>120.13</v>
      </c>
      <c r="V18" s="7">
        <v>165.23</v>
      </c>
      <c r="W18" s="7">
        <v>3.62</v>
      </c>
      <c r="X18" s="7">
        <v>19.2</v>
      </c>
      <c r="Y18" s="7">
        <v>146.56</v>
      </c>
      <c r="Z18" s="7">
        <v>46.97</v>
      </c>
      <c r="AA18" s="7">
        <v>0.84</v>
      </c>
      <c r="AB18" s="7">
        <v>0.2</v>
      </c>
      <c r="AC18" s="7">
        <v>0.12</v>
      </c>
      <c r="AD18" s="7">
        <v>2.08</v>
      </c>
      <c r="AE18" s="7">
        <v>3.93</v>
      </c>
      <c r="AF18" s="7">
        <v>8.64</v>
      </c>
      <c r="AG18" s="10">
        <v>0</v>
      </c>
      <c r="AH18" s="9">
        <v>0</v>
      </c>
      <c r="AI18" s="9">
        <v>0</v>
      </c>
      <c r="AJ18" s="9">
        <v>344.81</v>
      </c>
      <c r="AK18" s="9">
        <v>251.21</v>
      </c>
      <c r="AL18" s="9">
        <v>154.16999999999999</v>
      </c>
      <c r="AM18" s="9">
        <v>246.89</v>
      </c>
      <c r="AN18" s="9">
        <v>83.19</v>
      </c>
      <c r="AO18" s="9">
        <v>276.57</v>
      </c>
      <c r="AP18" s="9">
        <v>289.47000000000003</v>
      </c>
      <c r="AQ18" s="9">
        <v>601.53</v>
      </c>
      <c r="AR18" s="9">
        <v>584.34</v>
      </c>
      <c r="AS18" s="9">
        <v>146.34</v>
      </c>
      <c r="AT18" s="9">
        <v>321.57</v>
      </c>
      <c r="AU18" s="9">
        <v>1117.3599999999999</v>
      </c>
      <c r="AV18" s="9">
        <v>1.6</v>
      </c>
      <c r="AW18" s="9">
        <v>361.03</v>
      </c>
      <c r="AX18" s="9">
        <v>365.12</v>
      </c>
      <c r="AY18" s="9">
        <v>203.24</v>
      </c>
      <c r="AZ18" s="9">
        <v>165.27</v>
      </c>
      <c r="BA18" s="9">
        <v>0.18</v>
      </c>
      <c r="BB18" s="9">
        <v>0.09</v>
      </c>
      <c r="BC18" s="9">
        <v>0.05</v>
      </c>
      <c r="BD18" s="9">
        <v>0.11</v>
      </c>
      <c r="BE18" s="9">
        <v>0.13</v>
      </c>
      <c r="BF18" s="9">
        <v>0.42</v>
      </c>
      <c r="BG18" s="9">
        <v>0.02</v>
      </c>
      <c r="BH18" s="9">
        <v>1.38</v>
      </c>
      <c r="BI18" s="9">
        <v>0.01</v>
      </c>
      <c r="BJ18" s="9">
        <v>0.37</v>
      </c>
      <c r="BK18" s="9">
        <v>0.01</v>
      </c>
      <c r="BL18" s="9">
        <v>0.02</v>
      </c>
      <c r="BM18" s="9">
        <v>0</v>
      </c>
      <c r="BN18" s="9">
        <v>0.08</v>
      </c>
      <c r="BO18" s="9">
        <v>0.13</v>
      </c>
      <c r="BP18" s="9">
        <v>1.41</v>
      </c>
      <c r="BQ18" s="9">
        <v>0.01</v>
      </c>
      <c r="BR18" s="9">
        <v>0</v>
      </c>
      <c r="BS18" s="9">
        <v>0.53</v>
      </c>
      <c r="BT18" s="9">
        <v>0.13</v>
      </c>
      <c r="BU18" s="9">
        <v>0.04</v>
      </c>
      <c r="BV18" s="9">
        <v>0</v>
      </c>
      <c r="BW18" s="9">
        <v>0</v>
      </c>
      <c r="BX18" s="9">
        <v>0</v>
      </c>
      <c r="BY18" s="9">
        <v>151.41999999999999</v>
      </c>
    </row>
    <row r="19" spans="1:77" s="9" customFormat="1" ht="15">
      <c r="A19" s="7" t="str">
        <f>"4/10"</f>
        <v>4/10</v>
      </c>
      <c r="B19" s="7" t="s">
        <v>52</v>
      </c>
      <c r="C19" s="8" t="str">
        <f>"200"</f>
        <v>200</v>
      </c>
      <c r="D19" s="8">
        <v>0.78</v>
      </c>
      <c r="E19" s="8">
        <v>0.04</v>
      </c>
      <c r="F19" s="8">
        <v>22.86</v>
      </c>
      <c r="G19" s="8">
        <v>96.486828000000003</v>
      </c>
      <c r="H19" s="7">
        <v>0.02</v>
      </c>
      <c r="I19" s="7">
        <v>0</v>
      </c>
      <c r="J19" s="7">
        <v>0.02</v>
      </c>
      <c r="K19" s="7">
        <v>0</v>
      </c>
      <c r="L19" s="7">
        <v>22.43</v>
      </c>
      <c r="M19" s="7">
        <v>0.44</v>
      </c>
      <c r="N19" s="7">
        <v>2.62</v>
      </c>
      <c r="O19" s="7">
        <v>0</v>
      </c>
      <c r="P19" s="7">
        <v>0</v>
      </c>
      <c r="Q19" s="7">
        <v>0.24</v>
      </c>
      <c r="R19" s="7">
        <v>0.66</v>
      </c>
      <c r="S19" s="7">
        <v>44.87</v>
      </c>
      <c r="T19" s="7">
        <v>91.35</v>
      </c>
      <c r="U19" s="7">
        <v>62.12</v>
      </c>
      <c r="V19" s="7">
        <v>75.13</v>
      </c>
      <c r="W19" s="7">
        <v>1.4</v>
      </c>
      <c r="X19" s="7">
        <v>0</v>
      </c>
      <c r="Y19" s="7">
        <v>616</v>
      </c>
      <c r="Z19" s="7">
        <v>128.97999999999999</v>
      </c>
      <c r="AA19" s="7">
        <v>1.51</v>
      </c>
      <c r="AB19" s="7">
        <v>0.06</v>
      </c>
      <c r="AC19" s="7">
        <v>0.08</v>
      </c>
      <c r="AD19" s="7">
        <v>1.06</v>
      </c>
      <c r="AE19" s="7">
        <v>1.67</v>
      </c>
      <c r="AF19" s="7">
        <v>12.86</v>
      </c>
      <c r="AG19" s="10">
        <v>0</v>
      </c>
      <c r="AH19" s="9">
        <v>0</v>
      </c>
      <c r="AI19" s="9">
        <v>0</v>
      </c>
      <c r="AJ19" s="9">
        <v>35.049999999999997</v>
      </c>
      <c r="AK19" s="9">
        <v>41.66</v>
      </c>
      <c r="AL19" s="9">
        <v>25.65</v>
      </c>
      <c r="AM19" s="9">
        <v>109.89</v>
      </c>
      <c r="AN19" s="9">
        <v>6.19</v>
      </c>
      <c r="AO19" s="9">
        <v>34.08</v>
      </c>
      <c r="AP19" s="9">
        <v>54.79</v>
      </c>
      <c r="AQ19" s="9">
        <v>170.07</v>
      </c>
      <c r="AR19" s="9">
        <v>153.68</v>
      </c>
      <c r="AS19" s="9">
        <v>23.1</v>
      </c>
      <c r="AT19" s="9">
        <v>14.19</v>
      </c>
      <c r="AU19" s="9">
        <v>216.03</v>
      </c>
      <c r="AV19" s="9">
        <v>9.59</v>
      </c>
      <c r="AW19" s="9">
        <v>201.57</v>
      </c>
      <c r="AX19" s="9">
        <v>142.35</v>
      </c>
      <c r="AY19" s="9">
        <v>25.66</v>
      </c>
      <c r="AZ19" s="9">
        <v>32.01</v>
      </c>
      <c r="BA19" s="9">
        <v>0.01</v>
      </c>
      <c r="BB19" s="9">
        <v>0.01</v>
      </c>
      <c r="BC19" s="9">
        <v>0.01</v>
      </c>
      <c r="BD19" s="9">
        <v>0.02</v>
      </c>
      <c r="BE19" s="9">
        <v>0.01</v>
      </c>
      <c r="BF19" s="9">
        <v>0</v>
      </c>
      <c r="BG19" s="9">
        <v>0</v>
      </c>
      <c r="BH19" s="9">
        <v>0.09</v>
      </c>
      <c r="BI19" s="9">
        <v>0</v>
      </c>
      <c r="BJ19" s="9">
        <v>0.01</v>
      </c>
      <c r="BK19" s="9">
        <v>0.01</v>
      </c>
      <c r="BL19" s="9">
        <v>0</v>
      </c>
      <c r="BM19" s="9">
        <v>0</v>
      </c>
      <c r="BN19" s="9">
        <v>0</v>
      </c>
      <c r="BO19" s="9">
        <v>0.03</v>
      </c>
      <c r="BP19" s="9">
        <v>0.08</v>
      </c>
      <c r="BQ19" s="9">
        <v>0</v>
      </c>
      <c r="BR19" s="9">
        <v>0</v>
      </c>
      <c r="BS19" s="9">
        <v>0.17</v>
      </c>
      <c r="BT19" s="9">
        <v>0.11</v>
      </c>
      <c r="BU19" s="9">
        <v>0.01</v>
      </c>
      <c r="BV19" s="9">
        <v>0</v>
      </c>
      <c r="BW19" s="9">
        <v>0</v>
      </c>
      <c r="BX19" s="9">
        <v>0</v>
      </c>
      <c r="BY19" s="9">
        <v>213.22</v>
      </c>
    </row>
    <row r="20" spans="1:77" s="9" customFormat="1" ht="15">
      <c r="A20" s="7" t="str">
        <f>"-"</f>
        <v>-</v>
      </c>
      <c r="B20" s="7" t="s">
        <v>53</v>
      </c>
      <c r="C20" s="8" t="str">
        <f>"30"</f>
        <v>30</v>
      </c>
      <c r="D20" s="8">
        <v>1.98</v>
      </c>
      <c r="E20" s="8">
        <v>0.2</v>
      </c>
      <c r="F20" s="8">
        <v>14.01</v>
      </c>
      <c r="G20" s="8">
        <v>67.440299999999993</v>
      </c>
      <c r="H20" s="7">
        <v>0.06</v>
      </c>
      <c r="I20" s="7">
        <v>0</v>
      </c>
      <c r="J20" s="7">
        <v>0</v>
      </c>
      <c r="K20" s="7">
        <v>0</v>
      </c>
      <c r="L20" s="7">
        <v>0.33</v>
      </c>
      <c r="M20" s="7">
        <v>13.68</v>
      </c>
      <c r="N20" s="7">
        <v>0.06</v>
      </c>
      <c r="O20" s="7">
        <v>0</v>
      </c>
      <c r="P20" s="7">
        <v>0</v>
      </c>
      <c r="Q20" s="7">
        <v>0.09</v>
      </c>
      <c r="R20" s="7">
        <v>0.54</v>
      </c>
      <c r="S20" s="7">
        <v>73.709999999999994</v>
      </c>
      <c r="T20" s="7">
        <v>4.49</v>
      </c>
      <c r="U20" s="7">
        <v>6.63</v>
      </c>
      <c r="V20" s="7">
        <v>17.489999999999998</v>
      </c>
      <c r="W20" s="7">
        <v>0.46</v>
      </c>
      <c r="X20" s="7">
        <v>0</v>
      </c>
      <c r="Y20" s="7">
        <v>0</v>
      </c>
      <c r="Z20" s="7">
        <v>0</v>
      </c>
      <c r="AA20" s="7">
        <v>0.39</v>
      </c>
      <c r="AB20" s="7">
        <v>0.04</v>
      </c>
      <c r="AC20" s="7">
        <v>0.01</v>
      </c>
      <c r="AD20" s="7">
        <v>0.41</v>
      </c>
      <c r="AE20" s="7">
        <v>0.93</v>
      </c>
      <c r="AF20" s="7">
        <v>0</v>
      </c>
      <c r="AG20" s="10">
        <v>0</v>
      </c>
      <c r="AH20" s="9">
        <v>0</v>
      </c>
      <c r="AI20" s="9">
        <v>0</v>
      </c>
      <c r="AJ20" s="9">
        <v>152.69</v>
      </c>
      <c r="AK20" s="9">
        <v>50.63</v>
      </c>
      <c r="AL20" s="9">
        <v>30.02</v>
      </c>
      <c r="AM20" s="9">
        <v>60.03</v>
      </c>
      <c r="AN20" s="9">
        <v>22.71</v>
      </c>
      <c r="AO20" s="9">
        <v>108.58</v>
      </c>
      <c r="AP20" s="9">
        <v>67.34</v>
      </c>
      <c r="AQ20" s="9">
        <v>93.96</v>
      </c>
      <c r="AR20" s="9">
        <v>77.52</v>
      </c>
      <c r="AS20" s="9">
        <v>40.72</v>
      </c>
      <c r="AT20" s="9">
        <v>72.040000000000006</v>
      </c>
      <c r="AU20" s="9">
        <v>602.39</v>
      </c>
      <c r="AV20" s="9">
        <v>70.47</v>
      </c>
      <c r="AW20" s="9">
        <v>196.27</v>
      </c>
      <c r="AX20" s="9">
        <v>85.35</v>
      </c>
      <c r="AY20" s="9">
        <v>56.64</v>
      </c>
      <c r="AZ20" s="9">
        <v>44.89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9">
        <v>0.04</v>
      </c>
      <c r="BH20" s="9">
        <v>0.02</v>
      </c>
      <c r="BI20" s="9">
        <v>0.02</v>
      </c>
      <c r="BJ20" s="9">
        <v>0</v>
      </c>
      <c r="BK20" s="9">
        <v>0</v>
      </c>
      <c r="BL20" s="9">
        <v>0</v>
      </c>
      <c r="BM20" s="9">
        <v>0</v>
      </c>
      <c r="BN20" s="9">
        <v>0</v>
      </c>
      <c r="BO20" s="9">
        <v>0</v>
      </c>
      <c r="BP20" s="9">
        <v>0.02</v>
      </c>
      <c r="BQ20" s="9">
        <v>0</v>
      </c>
      <c r="BR20" s="9">
        <v>0</v>
      </c>
      <c r="BS20" s="9">
        <v>0.08</v>
      </c>
      <c r="BT20" s="9">
        <v>0</v>
      </c>
      <c r="BU20" s="9">
        <v>0</v>
      </c>
      <c r="BV20" s="9">
        <v>0</v>
      </c>
      <c r="BW20" s="9">
        <v>0</v>
      </c>
      <c r="BX20" s="9">
        <v>0</v>
      </c>
      <c r="BY20" s="9">
        <v>11.73</v>
      </c>
    </row>
    <row r="21" spans="1:77" s="7" customFormat="1" ht="15">
      <c r="A21" s="7" t="str">
        <f>""</f>
        <v/>
      </c>
      <c r="B21" s="7" t="s">
        <v>45</v>
      </c>
      <c r="C21" s="8" t="str">
        <f>"20"</f>
        <v>20</v>
      </c>
      <c r="D21" s="8">
        <v>1.32</v>
      </c>
      <c r="E21" s="8">
        <v>0.24</v>
      </c>
      <c r="F21" s="8">
        <v>6.68</v>
      </c>
      <c r="G21" s="8">
        <v>38.676000000000002</v>
      </c>
      <c r="H21" s="7">
        <v>0.04</v>
      </c>
      <c r="I21" s="7">
        <v>0</v>
      </c>
      <c r="J21" s="7">
        <v>0.04</v>
      </c>
      <c r="K21" s="7">
        <v>0</v>
      </c>
      <c r="L21" s="7">
        <v>0.24</v>
      </c>
      <c r="M21" s="7">
        <v>6.44</v>
      </c>
      <c r="N21" s="7">
        <v>1.66</v>
      </c>
      <c r="O21" s="7">
        <v>0</v>
      </c>
      <c r="P21" s="7">
        <v>0</v>
      </c>
      <c r="Q21" s="7">
        <v>0.2</v>
      </c>
      <c r="R21" s="7">
        <v>0.5</v>
      </c>
      <c r="S21" s="7">
        <v>0</v>
      </c>
      <c r="T21" s="7">
        <v>7</v>
      </c>
      <c r="U21" s="7">
        <v>9.4</v>
      </c>
      <c r="V21" s="7">
        <v>31.6</v>
      </c>
      <c r="W21" s="7">
        <v>0.78</v>
      </c>
      <c r="X21" s="7">
        <v>0</v>
      </c>
      <c r="Y21" s="7">
        <v>1</v>
      </c>
      <c r="Z21" s="7">
        <v>0.2</v>
      </c>
      <c r="AA21" s="7">
        <v>0.28000000000000003</v>
      </c>
      <c r="AB21" s="7">
        <v>0.04</v>
      </c>
      <c r="AC21" s="7">
        <v>0.02</v>
      </c>
      <c r="AD21" s="7">
        <v>0.14000000000000001</v>
      </c>
      <c r="AE21" s="7">
        <v>0.4</v>
      </c>
      <c r="AF21" s="7">
        <v>0</v>
      </c>
      <c r="AG21" s="11">
        <v>0</v>
      </c>
      <c r="AH21" s="7">
        <v>0</v>
      </c>
      <c r="AI21" s="7">
        <v>0</v>
      </c>
      <c r="AJ21" s="7">
        <v>85.4</v>
      </c>
      <c r="AK21" s="7">
        <v>44.6</v>
      </c>
      <c r="AL21" s="7">
        <v>18.600000000000001</v>
      </c>
      <c r="AM21" s="7">
        <v>39.6</v>
      </c>
      <c r="AN21" s="7">
        <v>16</v>
      </c>
      <c r="AO21" s="7">
        <v>74.2</v>
      </c>
      <c r="AP21" s="7">
        <v>59.4</v>
      </c>
      <c r="AQ21" s="7">
        <v>58.2</v>
      </c>
      <c r="AR21" s="7">
        <v>92.8</v>
      </c>
      <c r="AS21" s="7">
        <v>24.8</v>
      </c>
      <c r="AT21" s="7">
        <v>62</v>
      </c>
      <c r="AU21" s="7">
        <v>305.8</v>
      </c>
      <c r="AV21" s="7">
        <v>54</v>
      </c>
      <c r="AW21" s="7">
        <v>105.2</v>
      </c>
      <c r="AX21" s="7">
        <v>58.2</v>
      </c>
      <c r="AY21" s="7">
        <v>36</v>
      </c>
      <c r="AZ21" s="7">
        <v>26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0.04</v>
      </c>
      <c r="BH21" s="7">
        <v>0.03</v>
      </c>
      <c r="BI21" s="7">
        <v>0.02</v>
      </c>
      <c r="BJ21" s="7">
        <v>0</v>
      </c>
      <c r="BK21" s="7">
        <v>0</v>
      </c>
      <c r="BL21" s="7">
        <v>0</v>
      </c>
      <c r="BM21" s="7">
        <v>0</v>
      </c>
      <c r="BN21" s="7">
        <v>0</v>
      </c>
      <c r="BO21" s="7">
        <v>0</v>
      </c>
      <c r="BP21" s="7">
        <v>0.02</v>
      </c>
      <c r="BQ21" s="7">
        <v>0</v>
      </c>
      <c r="BR21" s="7">
        <v>0</v>
      </c>
      <c r="BS21" s="7">
        <v>0.1</v>
      </c>
      <c r="BT21" s="7">
        <v>0.02</v>
      </c>
      <c r="BU21" s="7">
        <v>0</v>
      </c>
      <c r="BV21" s="7">
        <v>0</v>
      </c>
      <c r="BW21" s="7">
        <v>0</v>
      </c>
      <c r="BX21" s="7">
        <v>0</v>
      </c>
      <c r="BY21" s="7">
        <v>9.4</v>
      </c>
    </row>
    <row r="22" spans="1:77" s="6" customFormat="1" ht="14.25">
      <c r="A22" s="12"/>
      <c r="B22" s="12" t="s">
        <v>46</v>
      </c>
      <c r="C22" s="14"/>
      <c r="D22" s="14">
        <v>34.74</v>
      </c>
      <c r="E22" s="14">
        <v>34.76</v>
      </c>
      <c r="F22" s="14">
        <f>SUM(F15:F21)</f>
        <v>129.42000000000002</v>
      </c>
      <c r="G22" s="14">
        <v>793.78</v>
      </c>
      <c r="H22" s="12">
        <v>13.99</v>
      </c>
      <c r="I22" s="12">
        <v>10.51</v>
      </c>
      <c r="J22" s="12">
        <v>10.78</v>
      </c>
      <c r="K22" s="12">
        <v>0</v>
      </c>
      <c r="L22" s="12">
        <v>28.34</v>
      </c>
      <c r="M22" s="12">
        <v>50.9</v>
      </c>
      <c r="N22" s="12">
        <v>11.32</v>
      </c>
      <c r="O22" s="12">
        <v>0</v>
      </c>
      <c r="P22" s="12">
        <v>0</v>
      </c>
      <c r="Q22" s="12">
        <v>0.99</v>
      </c>
      <c r="R22" s="12">
        <v>10.24</v>
      </c>
      <c r="S22" s="12">
        <v>1438.59</v>
      </c>
      <c r="T22" s="12">
        <v>269.77999999999997</v>
      </c>
      <c r="U22" s="12">
        <v>289.87</v>
      </c>
      <c r="V22" s="12">
        <v>598.91</v>
      </c>
      <c r="W22" s="12">
        <v>11.5</v>
      </c>
      <c r="X22" s="12">
        <v>19.2</v>
      </c>
      <c r="Y22" s="12">
        <v>2503.06</v>
      </c>
      <c r="Z22" s="12">
        <v>538.45000000000005</v>
      </c>
      <c r="AA22" s="12">
        <v>11.72</v>
      </c>
      <c r="AB22" s="12">
        <v>0.53</v>
      </c>
      <c r="AC22" s="12">
        <v>0.52</v>
      </c>
      <c r="AD22" s="12">
        <v>10.79</v>
      </c>
      <c r="AE22" s="12">
        <v>20.25</v>
      </c>
      <c r="AF22" s="12">
        <v>67.39</v>
      </c>
      <c r="AG22" s="6">
        <v>0</v>
      </c>
      <c r="AH22" s="6">
        <v>0</v>
      </c>
      <c r="AI22" s="6">
        <v>0</v>
      </c>
      <c r="AJ22" s="6">
        <v>2546.17</v>
      </c>
      <c r="AK22" s="6">
        <v>2462.33</v>
      </c>
      <c r="AL22" s="6">
        <v>813.28</v>
      </c>
      <c r="AM22" s="6">
        <v>1595.7</v>
      </c>
      <c r="AN22" s="6">
        <v>415.03</v>
      </c>
      <c r="AO22" s="6">
        <v>1555.4</v>
      </c>
      <c r="AP22" s="6">
        <v>2004.46</v>
      </c>
      <c r="AQ22" s="6">
        <v>2459.27</v>
      </c>
      <c r="AR22" s="6">
        <v>3338.34</v>
      </c>
      <c r="AS22" s="6">
        <v>1158.92</v>
      </c>
      <c r="AT22" s="6">
        <v>1994.29</v>
      </c>
      <c r="AU22" s="6">
        <v>7517.76</v>
      </c>
      <c r="AV22" s="6">
        <v>652.69000000000005</v>
      </c>
      <c r="AW22" s="6">
        <v>2145.9299999999998</v>
      </c>
      <c r="AX22" s="6">
        <v>2000.52</v>
      </c>
      <c r="AY22" s="6">
        <v>1197.6500000000001</v>
      </c>
      <c r="AZ22" s="6">
        <v>630.02</v>
      </c>
      <c r="BA22" s="6">
        <v>0.7</v>
      </c>
      <c r="BB22" s="6">
        <v>0.36</v>
      </c>
      <c r="BC22" s="6">
        <v>0.19</v>
      </c>
      <c r="BD22" s="6">
        <v>0.42</v>
      </c>
      <c r="BE22" s="6">
        <v>0.45</v>
      </c>
      <c r="BF22" s="6">
        <v>1.81</v>
      </c>
      <c r="BG22" s="6">
        <v>0.21</v>
      </c>
      <c r="BH22" s="6">
        <v>4</v>
      </c>
      <c r="BI22" s="6">
        <v>0.13</v>
      </c>
      <c r="BJ22" s="6">
        <v>1.46</v>
      </c>
      <c r="BK22" s="6">
        <v>0.7</v>
      </c>
      <c r="BL22" s="6">
        <v>0.39</v>
      </c>
      <c r="BM22" s="6">
        <v>0</v>
      </c>
      <c r="BN22" s="6">
        <v>0.14000000000000001</v>
      </c>
      <c r="BO22" s="6">
        <v>0.49</v>
      </c>
      <c r="BP22" s="6">
        <v>8.58</v>
      </c>
      <c r="BQ22" s="6">
        <v>0.41</v>
      </c>
      <c r="BR22" s="6">
        <v>0.71</v>
      </c>
      <c r="BS22" s="6">
        <v>20.95</v>
      </c>
      <c r="BT22" s="6">
        <v>2.5299999999999998</v>
      </c>
      <c r="BU22" s="6">
        <v>0.1</v>
      </c>
      <c r="BV22" s="6">
        <v>0</v>
      </c>
      <c r="BW22" s="6">
        <v>0</v>
      </c>
      <c r="BX22" s="6">
        <v>0</v>
      </c>
      <c r="BY22" s="6">
        <v>776.4</v>
      </c>
    </row>
    <row r="23" spans="1:77" s="6" customFormat="1" ht="14.25">
      <c r="A23" s="12"/>
      <c r="B23" s="12" t="s">
        <v>54</v>
      </c>
      <c r="C23" s="14"/>
      <c r="D23" s="14">
        <v>50.94</v>
      </c>
      <c r="E23" s="14">
        <v>53.68</v>
      </c>
      <c r="F23" s="14">
        <f>F22+F13</f>
        <v>202.79000000000002</v>
      </c>
      <c r="G23" s="14">
        <v>1325.42</v>
      </c>
      <c r="H23" s="12">
        <v>24.64</v>
      </c>
      <c r="I23" s="12">
        <v>10.75</v>
      </c>
      <c r="J23" s="12">
        <v>18.23</v>
      </c>
      <c r="K23" s="12">
        <v>0</v>
      </c>
      <c r="L23" s="12">
        <v>69.55</v>
      </c>
      <c r="M23" s="12">
        <v>83.06</v>
      </c>
      <c r="N23" s="12">
        <v>14.63</v>
      </c>
      <c r="O23" s="12">
        <v>0</v>
      </c>
      <c r="P23" s="12">
        <v>0</v>
      </c>
      <c r="Q23" s="12">
        <v>1.5</v>
      </c>
      <c r="R23" s="12">
        <v>14.24</v>
      </c>
      <c r="S23" s="12">
        <v>1955.05</v>
      </c>
      <c r="T23" s="12">
        <v>598.69000000000005</v>
      </c>
      <c r="U23" s="12">
        <v>387.26</v>
      </c>
      <c r="V23" s="12">
        <v>961.96</v>
      </c>
      <c r="W23" s="12">
        <v>15.28</v>
      </c>
      <c r="X23" s="12">
        <v>185.9</v>
      </c>
      <c r="Y23" s="12">
        <v>2739.66</v>
      </c>
      <c r="Z23" s="12">
        <v>778.79</v>
      </c>
      <c r="AA23" s="12">
        <v>13.69</v>
      </c>
      <c r="AB23" s="12">
        <v>0.75</v>
      </c>
      <c r="AC23" s="12">
        <v>1.04</v>
      </c>
      <c r="AD23" s="12">
        <v>12.42</v>
      </c>
      <c r="AE23" s="12">
        <v>26.19</v>
      </c>
      <c r="AF23" s="12">
        <v>80.8</v>
      </c>
      <c r="AG23" s="6">
        <v>0</v>
      </c>
      <c r="AH23" s="6">
        <v>0</v>
      </c>
      <c r="AI23" s="6">
        <v>0</v>
      </c>
      <c r="AJ23" s="6">
        <v>5907.5</v>
      </c>
      <c r="AK23" s="6">
        <v>3961.34</v>
      </c>
      <c r="AL23" s="6">
        <v>2012.83</v>
      </c>
      <c r="AM23" s="6">
        <v>3056.68</v>
      </c>
      <c r="AN23" s="6">
        <v>853.62</v>
      </c>
      <c r="AO23" s="6">
        <v>4078.73</v>
      </c>
      <c r="AP23" s="6">
        <v>3968.39</v>
      </c>
      <c r="AQ23" s="6">
        <v>7462.1</v>
      </c>
      <c r="AR23" s="6">
        <v>8024.44</v>
      </c>
      <c r="AS23" s="6">
        <v>2392.2199999999998</v>
      </c>
      <c r="AT23" s="6">
        <v>4457.8100000000004</v>
      </c>
      <c r="AU23" s="6">
        <v>18025.27</v>
      </c>
      <c r="AV23" s="6">
        <v>827.03</v>
      </c>
      <c r="AW23" s="6">
        <v>4794.17</v>
      </c>
      <c r="AX23" s="6">
        <v>4234.2</v>
      </c>
      <c r="AY23" s="6">
        <v>2645.54</v>
      </c>
      <c r="AZ23" s="6">
        <v>1317.54</v>
      </c>
      <c r="BA23" s="6">
        <v>2.86</v>
      </c>
      <c r="BB23" s="6">
        <v>3.32</v>
      </c>
      <c r="BC23" s="6">
        <v>2.44</v>
      </c>
      <c r="BD23" s="6">
        <v>5.95</v>
      </c>
      <c r="BE23" s="6">
        <v>0.68</v>
      </c>
      <c r="BF23" s="6">
        <v>3.17</v>
      </c>
      <c r="BG23" s="6">
        <v>0.33</v>
      </c>
      <c r="BH23" s="6">
        <v>13.16</v>
      </c>
      <c r="BI23" s="6">
        <v>0.19</v>
      </c>
      <c r="BJ23" s="6">
        <v>4.22</v>
      </c>
      <c r="BK23" s="6">
        <v>2.37</v>
      </c>
      <c r="BL23" s="6">
        <v>1.92</v>
      </c>
      <c r="BM23" s="6">
        <v>0.02</v>
      </c>
      <c r="BN23" s="6">
        <v>1.46</v>
      </c>
      <c r="BO23" s="6">
        <v>1.35</v>
      </c>
      <c r="BP23" s="6">
        <v>76.91</v>
      </c>
      <c r="BQ23" s="6">
        <v>0.44</v>
      </c>
      <c r="BR23" s="6">
        <v>0.71</v>
      </c>
      <c r="BS23" s="6">
        <v>47.75</v>
      </c>
      <c r="BT23" s="6">
        <v>3.23</v>
      </c>
      <c r="BU23" s="6">
        <v>0.28999999999999998</v>
      </c>
      <c r="BV23" s="6">
        <v>0</v>
      </c>
      <c r="BW23" s="6">
        <v>0</v>
      </c>
      <c r="BX23" s="6">
        <v>0</v>
      </c>
      <c r="BY23" s="6">
        <v>1218.72</v>
      </c>
    </row>
    <row r="24" spans="1:77" s="2" customFormat="1" ht="15">
      <c r="C24" s="4"/>
      <c r="D24" s="4"/>
      <c r="E24" s="4"/>
      <c r="F24" s="4"/>
      <c r="G24" s="4"/>
    </row>
    <row r="25" spans="1:77" s="2" customFormat="1" ht="15">
      <c r="A25" s="99" t="s">
        <v>28</v>
      </c>
      <c r="B25" s="99" t="s">
        <v>0</v>
      </c>
      <c r="C25" s="99" t="s">
        <v>4</v>
      </c>
      <c r="D25" s="15" t="s">
        <v>2</v>
      </c>
      <c r="E25" s="15" t="s">
        <v>6</v>
      </c>
      <c r="F25" s="99" t="s">
        <v>5</v>
      </c>
      <c r="G25" s="99" t="s">
        <v>3</v>
      </c>
      <c r="H25" s="17" t="s">
        <v>7</v>
      </c>
      <c r="I25" s="17" t="s">
        <v>8</v>
      </c>
      <c r="J25" s="17" t="s">
        <v>26</v>
      </c>
      <c r="K25" s="17" t="s">
        <v>9</v>
      </c>
      <c r="L25" s="17" t="s">
        <v>10</v>
      </c>
      <c r="M25" s="17" t="s">
        <v>11</v>
      </c>
      <c r="N25" s="17" t="s">
        <v>12</v>
      </c>
      <c r="O25" s="17" t="s">
        <v>13</v>
      </c>
      <c r="P25" s="17" t="s">
        <v>14</v>
      </c>
      <c r="Q25" s="17" t="s">
        <v>15</v>
      </c>
      <c r="R25" s="17" t="s">
        <v>16</v>
      </c>
      <c r="S25" s="17" t="s">
        <v>17</v>
      </c>
      <c r="T25" s="100" t="s">
        <v>27</v>
      </c>
      <c r="U25" s="100"/>
      <c r="V25" s="100"/>
      <c r="W25" s="100"/>
      <c r="X25" s="101" t="s">
        <v>29</v>
      </c>
      <c r="Y25" s="101"/>
      <c r="Z25" s="101"/>
      <c r="AA25" s="101"/>
      <c r="AB25" s="101"/>
      <c r="AC25" s="101"/>
      <c r="AD25" s="101"/>
      <c r="AE25" s="101"/>
      <c r="AF25" s="101"/>
    </row>
    <row r="26" spans="1:77" s="2" customFormat="1" ht="15">
      <c r="A26" s="99"/>
      <c r="B26" s="99"/>
      <c r="C26" s="99"/>
      <c r="D26" s="15" t="s">
        <v>1</v>
      </c>
      <c r="E26" s="15" t="s">
        <v>1</v>
      </c>
      <c r="F26" s="99"/>
      <c r="G26" s="99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6" t="s">
        <v>18</v>
      </c>
      <c r="U26" s="16" t="s">
        <v>19</v>
      </c>
      <c r="V26" s="16" t="s">
        <v>20</v>
      </c>
      <c r="W26" s="16" t="s">
        <v>21</v>
      </c>
      <c r="X26" s="16" t="s">
        <v>30</v>
      </c>
      <c r="Y26" s="16" t="s">
        <v>22</v>
      </c>
      <c r="Z26" s="16" t="s">
        <v>31</v>
      </c>
      <c r="AA26" s="16" t="s">
        <v>32</v>
      </c>
      <c r="AB26" s="16" t="s">
        <v>33</v>
      </c>
      <c r="AC26" s="16" t="s">
        <v>23</v>
      </c>
      <c r="AD26" s="16" t="s">
        <v>24</v>
      </c>
      <c r="AE26" s="16" t="s">
        <v>25</v>
      </c>
      <c r="AF26" s="16" t="s">
        <v>34</v>
      </c>
    </row>
    <row r="27" spans="1:77" s="2" customFormat="1" ht="15">
      <c r="A27" s="12"/>
      <c r="B27" s="13" t="s">
        <v>56</v>
      </c>
      <c r="C27" s="14"/>
      <c r="D27" s="14"/>
      <c r="E27" s="14"/>
      <c r="F27" s="14"/>
      <c r="G27" s="14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</row>
    <row r="28" spans="1:77" s="2" customFormat="1" ht="15">
      <c r="A28" s="17" t="s">
        <v>57</v>
      </c>
      <c r="B28" s="17" t="s">
        <v>58</v>
      </c>
      <c r="C28" s="86" t="s">
        <v>61</v>
      </c>
      <c r="D28" s="18">
        <v>0.56000000000000005</v>
      </c>
      <c r="E28" s="18">
        <v>7.0000000000000007E-2</v>
      </c>
      <c r="F28" s="18">
        <v>1.71</v>
      </c>
      <c r="G28" s="18">
        <v>10.944225000000001</v>
      </c>
      <c r="H28" s="17">
        <v>0</v>
      </c>
      <c r="I28" s="17">
        <v>0</v>
      </c>
      <c r="J28" s="17">
        <v>0</v>
      </c>
      <c r="K28" s="17">
        <v>0</v>
      </c>
      <c r="L28" s="17">
        <v>1.64</v>
      </c>
      <c r="M28" s="17">
        <v>7.0000000000000007E-2</v>
      </c>
      <c r="N28" s="17">
        <v>0.68</v>
      </c>
      <c r="O28" s="17">
        <v>0</v>
      </c>
      <c r="P28" s="17">
        <v>0</v>
      </c>
      <c r="Q28" s="17">
        <v>0.08</v>
      </c>
      <c r="R28" s="17">
        <v>0.38</v>
      </c>
      <c r="S28" s="17">
        <v>0</v>
      </c>
      <c r="T28" s="17">
        <v>15.18</v>
      </c>
      <c r="U28" s="17">
        <v>9.14</v>
      </c>
      <c r="V28" s="17">
        <v>27.41</v>
      </c>
      <c r="W28" s="17">
        <v>0.39</v>
      </c>
      <c r="X28" s="17">
        <v>0</v>
      </c>
      <c r="Y28" s="17">
        <v>36</v>
      </c>
      <c r="Z28" s="17">
        <v>7.5</v>
      </c>
      <c r="AA28" s="17">
        <v>0.08</v>
      </c>
      <c r="AB28" s="17">
        <v>0.02</v>
      </c>
      <c r="AC28" s="17">
        <v>0.02</v>
      </c>
      <c r="AD28" s="17">
        <v>0.12</v>
      </c>
      <c r="AE28" s="17">
        <v>0.23</v>
      </c>
      <c r="AF28" s="17">
        <v>3</v>
      </c>
    </row>
    <row r="29" spans="1:77" s="2" customFormat="1" ht="15">
      <c r="A29" s="17" t="s">
        <v>59</v>
      </c>
      <c r="B29" s="17" t="s">
        <v>60</v>
      </c>
      <c r="C29" s="18" t="s">
        <v>61</v>
      </c>
      <c r="D29" s="18">
        <v>8.2100000000000009</v>
      </c>
      <c r="E29" s="18">
        <v>10.92</v>
      </c>
      <c r="F29" s="18">
        <v>1.04</v>
      </c>
      <c r="G29" s="18">
        <v>135.57599999999999</v>
      </c>
      <c r="H29" s="17">
        <v>5.28</v>
      </c>
      <c r="I29" s="17">
        <v>0</v>
      </c>
      <c r="J29" s="17">
        <v>5.28</v>
      </c>
      <c r="K29" s="17">
        <v>0</v>
      </c>
      <c r="L29" s="17">
        <v>0.4</v>
      </c>
      <c r="M29" s="17">
        <v>0.64</v>
      </c>
      <c r="N29" s="17">
        <v>0.16</v>
      </c>
      <c r="O29" s="17">
        <v>0</v>
      </c>
      <c r="P29" s="17">
        <v>0</v>
      </c>
      <c r="Q29" s="17">
        <v>0</v>
      </c>
      <c r="R29" s="17">
        <v>2.2400000000000002</v>
      </c>
      <c r="S29" s="17">
        <v>395.04</v>
      </c>
      <c r="T29" s="17">
        <v>16.64</v>
      </c>
      <c r="U29" s="17">
        <v>9.6</v>
      </c>
      <c r="V29" s="17">
        <v>73.36</v>
      </c>
      <c r="W29" s="17">
        <v>1.1499999999999999</v>
      </c>
      <c r="X29" s="17">
        <v>0</v>
      </c>
      <c r="Y29" s="17">
        <v>0</v>
      </c>
      <c r="Z29" s="17">
        <v>0</v>
      </c>
      <c r="AA29" s="17">
        <v>0.32</v>
      </c>
      <c r="AB29" s="17">
        <v>0.02</v>
      </c>
      <c r="AC29" s="17">
        <v>0.04</v>
      </c>
      <c r="AD29" s="17">
        <v>1.41</v>
      </c>
      <c r="AE29" s="17">
        <v>3.6</v>
      </c>
      <c r="AF29" s="17">
        <v>0</v>
      </c>
    </row>
    <row r="30" spans="1:77" s="2" customFormat="1" ht="15">
      <c r="A30" s="17" t="s">
        <v>62</v>
      </c>
      <c r="B30" s="17" t="s">
        <v>63</v>
      </c>
      <c r="C30" s="18" t="s">
        <v>64</v>
      </c>
      <c r="D30" s="18">
        <v>5.0599999999999996</v>
      </c>
      <c r="E30" s="18">
        <v>5.09</v>
      </c>
      <c r="F30" s="18">
        <v>34.950000000000003</v>
      </c>
      <c r="G30" s="18">
        <v>217.38427776000003</v>
      </c>
      <c r="H30" s="17">
        <v>3.52</v>
      </c>
      <c r="I30" s="17">
        <v>0.16</v>
      </c>
      <c r="J30" s="17">
        <v>3.52</v>
      </c>
      <c r="K30" s="17">
        <v>0</v>
      </c>
      <c r="L30" s="17">
        <v>0.52</v>
      </c>
      <c r="M30" s="17">
        <v>34.44</v>
      </c>
      <c r="N30" s="17">
        <v>4.09</v>
      </c>
      <c r="O30" s="17">
        <v>0</v>
      </c>
      <c r="P30" s="17">
        <v>0</v>
      </c>
      <c r="Q30" s="17">
        <v>0</v>
      </c>
      <c r="R30" s="17">
        <v>1.85</v>
      </c>
      <c r="S30" s="17">
        <v>0</v>
      </c>
      <c r="T30" s="17">
        <v>69.91</v>
      </c>
      <c r="U30" s="17">
        <v>52.06</v>
      </c>
      <c r="V30" s="17">
        <v>200.4</v>
      </c>
      <c r="W30" s="17">
        <v>1.56</v>
      </c>
      <c r="X30" s="17">
        <v>22.09</v>
      </c>
      <c r="Y30" s="17">
        <v>131.29</v>
      </c>
      <c r="Z30" s="17">
        <v>64.62</v>
      </c>
      <c r="AA30" s="17">
        <v>1.1200000000000001</v>
      </c>
      <c r="AB30" s="17">
        <v>0.08</v>
      </c>
      <c r="AC30" s="17">
        <v>7.0000000000000007E-2</v>
      </c>
      <c r="AD30" s="17">
        <v>1.37</v>
      </c>
      <c r="AE30" s="17">
        <v>2.85</v>
      </c>
      <c r="AF30" s="17">
        <v>8.42</v>
      </c>
    </row>
    <row r="31" spans="1:77" s="2" customFormat="1" ht="15">
      <c r="A31" s="17" t="s">
        <v>65</v>
      </c>
      <c r="B31" s="17" t="s">
        <v>53</v>
      </c>
      <c r="C31" s="18" t="s">
        <v>66</v>
      </c>
      <c r="D31" s="18">
        <v>1.98</v>
      </c>
      <c r="E31" s="18">
        <v>0.2</v>
      </c>
      <c r="F31" s="18">
        <v>14.01</v>
      </c>
      <c r="G31" s="18">
        <v>67.440299999999993</v>
      </c>
      <c r="H31" s="17">
        <v>0.06</v>
      </c>
      <c r="I31" s="17">
        <v>0</v>
      </c>
      <c r="J31" s="17">
        <v>0</v>
      </c>
      <c r="K31" s="17">
        <v>0</v>
      </c>
      <c r="L31" s="17">
        <v>0.33</v>
      </c>
      <c r="M31" s="17">
        <v>13.68</v>
      </c>
      <c r="N31" s="17">
        <v>0.06</v>
      </c>
      <c r="O31" s="17">
        <v>0</v>
      </c>
      <c r="P31" s="17">
        <v>0</v>
      </c>
      <c r="Q31" s="17">
        <v>0.09</v>
      </c>
      <c r="R31" s="17">
        <v>0.54</v>
      </c>
      <c r="S31" s="17">
        <v>73.709999999999994</v>
      </c>
      <c r="T31" s="17">
        <v>4.49</v>
      </c>
      <c r="U31" s="17">
        <v>6.63</v>
      </c>
      <c r="V31" s="17">
        <v>17.489999999999998</v>
      </c>
      <c r="W31" s="17">
        <v>0.46</v>
      </c>
      <c r="X31" s="17">
        <v>0</v>
      </c>
      <c r="Y31" s="17">
        <v>0</v>
      </c>
      <c r="Z31" s="17">
        <v>0</v>
      </c>
      <c r="AA31" s="17">
        <v>0.39</v>
      </c>
      <c r="AB31" s="17">
        <v>0.04</v>
      </c>
      <c r="AC31" s="17">
        <v>0.01</v>
      </c>
      <c r="AD31" s="17">
        <v>0.41</v>
      </c>
      <c r="AE31" s="17">
        <v>0.93</v>
      </c>
      <c r="AF31" s="17">
        <v>0</v>
      </c>
    </row>
    <row r="32" spans="1:77" s="2" customFormat="1" ht="15">
      <c r="A32" s="17" t="s">
        <v>67</v>
      </c>
      <c r="B32" s="17" t="s">
        <v>45</v>
      </c>
      <c r="C32" s="18" t="s">
        <v>68</v>
      </c>
      <c r="D32" s="18">
        <v>1.32</v>
      </c>
      <c r="E32" s="18">
        <v>0.24</v>
      </c>
      <c r="F32" s="18">
        <v>6.68</v>
      </c>
      <c r="G32" s="18">
        <v>38.676000000000002</v>
      </c>
      <c r="H32" s="17">
        <v>0.04</v>
      </c>
      <c r="I32" s="17">
        <v>0</v>
      </c>
      <c r="J32" s="17">
        <v>0.04</v>
      </c>
      <c r="K32" s="17">
        <v>0</v>
      </c>
      <c r="L32" s="17">
        <v>0.24</v>
      </c>
      <c r="M32" s="17">
        <v>6.44</v>
      </c>
      <c r="N32" s="17">
        <v>1.66</v>
      </c>
      <c r="O32" s="17">
        <v>0</v>
      </c>
      <c r="P32" s="17">
        <v>0</v>
      </c>
      <c r="Q32" s="17">
        <v>0.2</v>
      </c>
      <c r="R32" s="17">
        <v>0.5</v>
      </c>
      <c r="S32" s="17">
        <v>0</v>
      </c>
      <c r="T32" s="17">
        <v>7</v>
      </c>
      <c r="U32" s="17">
        <v>9.4</v>
      </c>
      <c r="V32" s="17">
        <v>31.6</v>
      </c>
      <c r="W32" s="17">
        <v>0.78</v>
      </c>
      <c r="X32" s="17">
        <v>0</v>
      </c>
      <c r="Y32" s="17">
        <v>1</v>
      </c>
      <c r="Z32" s="17">
        <v>0.2</v>
      </c>
      <c r="AA32" s="17">
        <v>0.28000000000000003</v>
      </c>
      <c r="AB32" s="17">
        <v>0.04</v>
      </c>
      <c r="AC32" s="17">
        <v>0.02</v>
      </c>
      <c r="AD32" s="17">
        <v>0.14000000000000001</v>
      </c>
      <c r="AE32" s="17">
        <v>0.4</v>
      </c>
      <c r="AF32" s="17">
        <v>0</v>
      </c>
    </row>
    <row r="33" spans="1:32" s="2" customFormat="1" ht="15">
      <c r="A33" s="17" t="s">
        <v>69</v>
      </c>
      <c r="B33" s="17" t="s">
        <v>70</v>
      </c>
      <c r="C33" s="18" t="s">
        <v>71</v>
      </c>
      <c r="D33" s="18">
        <v>0</v>
      </c>
      <c r="E33" s="18">
        <v>0</v>
      </c>
      <c r="F33" s="18">
        <v>15.65</v>
      </c>
      <c r="G33" s="18">
        <v>59.464832000000001</v>
      </c>
      <c r="H33" s="17">
        <v>0</v>
      </c>
      <c r="I33" s="17">
        <v>0</v>
      </c>
      <c r="J33" s="17">
        <v>0</v>
      </c>
      <c r="K33" s="17">
        <v>0</v>
      </c>
      <c r="L33" s="17">
        <v>15.65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0.02</v>
      </c>
      <c r="S33" s="17">
        <v>0</v>
      </c>
      <c r="T33" s="17">
        <v>76.069999999999993</v>
      </c>
      <c r="U33" s="17">
        <v>52.03</v>
      </c>
      <c r="V33" s="17">
        <v>58.78</v>
      </c>
      <c r="W33" s="17">
        <v>1.07</v>
      </c>
      <c r="X33" s="17">
        <v>0</v>
      </c>
      <c r="Y33" s="17">
        <v>189.6</v>
      </c>
      <c r="Z33" s="17">
        <v>35.81</v>
      </c>
      <c r="AA33" s="17">
        <v>0.63</v>
      </c>
      <c r="AB33" s="17">
        <v>0.05</v>
      </c>
      <c r="AC33" s="17">
        <v>0.06</v>
      </c>
      <c r="AD33" s="17">
        <v>0.72</v>
      </c>
      <c r="AE33" s="17">
        <v>1.05</v>
      </c>
      <c r="AF33" s="17">
        <v>39.31</v>
      </c>
    </row>
    <row r="34" spans="1:32" s="2" customFormat="1" ht="15">
      <c r="A34" s="12"/>
      <c r="B34" s="12" t="s">
        <v>46</v>
      </c>
      <c r="C34" s="14"/>
      <c r="D34" s="14">
        <v>17.14</v>
      </c>
      <c r="E34" s="14">
        <v>16.510000000000002</v>
      </c>
      <c r="F34" s="14">
        <v>74.040000000000006</v>
      </c>
      <c r="G34" s="14">
        <v>529.49</v>
      </c>
      <c r="H34" s="12">
        <v>8.9</v>
      </c>
      <c r="I34" s="12">
        <v>0.16</v>
      </c>
      <c r="J34" s="12">
        <v>8.84</v>
      </c>
      <c r="K34" s="12">
        <v>0</v>
      </c>
      <c r="L34" s="12">
        <v>18.77</v>
      </c>
      <c r="M34" s="12">
        <v>55.27</v>
      </c>
      <c r="N34" s="12">
        <v>6.65</v>
      </c>
      <c r="O34" s="12">
        <v>0</v>
      </c>
      <c r="P34" s="12">
        <v>0</v>
      </c>
      <c r="Q34" s="12">
        <v>0.37</v>
      </c>
      <c r="R34" s="12">
        <v>5.52</v>
      </c>
      <c r="S34" s="12">
        <v>468.75</v>
      </c>
      <c r="T34" s="12">
        <v>189.29</v>
      </c>
      <c r="U34" s="12">
        <v>138.86000000000001</v>
      </c>
      <c r="V34" s="12">
        <v>409.03</v>
      </c>
      <c r="W34" s="12">
        <v>5.41</v>
      </c>
      <c r="X34" s="12">
        <v>22.09</v>
      </c>
      <c r="Y34" s="12">
        <v>357.89</v>
      </c>
      <c r="Z34" s="12">
        <v>108.13</v>
      </c>
      <c r="AA34" s="12">
        <v>2.81</v>
      </c>
      <c r="AB34" s="12">
        <v>0.24</v>
      </c>
      <c r="AC34" s="12">
        <v>0.22</v>
      </c>
      <c r="AD34" s="12">
        <v>4.16</v>
      </c>
      <c r="AE34" s="12">
        <v>9.0500000000000007</v>
      </c>
      <c r="AF34" s="12">
        <v>50.73</v>
      </c>
    </row>
    <row r="35" spans="1:32" s="2" customFormat="1" ht="15">
      <c r="A35" s="12"/>
      <c r="B35" s="13" t="s">
        <v>72</v>
      </c>
      <c r="C35" s="14"/>
      <c r="D35" s="14"/>
      <c r="E35" s="14"/>
      <c r="F35" s="14"/>
      <c r="G35" s="14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</row>
    <row r="36" spans="1:32" s="2" customFormat="1" ht="15">
      <c r="A36" s="17" t="s">
        <v>73</v>
      </c>
      <c r="B36" s="17" t="s">
        <v>74</v>
      </c>
      <c r="C36" s="86" t="s">
        <v>61</v>
      </c>
      <c r="D36" s="18">
        <v>1.1499999999999999</v>
      </c>
      <c r="E36" s="18">
        <v>6</v>
      </c>
      <c r="F36" s="18">
        <v>6.12</v>
      </c>
      <c r="G36" s="18">
        <v>85.999042499999987</v>
      </c>
      <c r="H36" s="17">
        <v>0.77</v>
      </c>
      <c r="I36" s="17">
        <v>3.9</v>
      </c>
      <c r="J36" s="17">
        <v>0.77</v>
      </c>
      <c r="K36" s="17">
        <v>0</v>
      </c>
      <c r="L36" s="17">
        <v>3.63</v>
      </c>
      <c r="M36" s="17">
        <v>2.4900000000000002</v>
      </c>
      <c r="N36" s="17">
        <v>1.47</v>
      </c>
      <c r="O36" s="17">
        <v>0</v>
      </c>
      <c r="P36" s="17">
        <v>0</v>
      </c>
      <c r="Q36" s="17">
        <v>0.15</v>
      </c>
      <c r="R36" s="17">
        <v>1.37</v>
      </c>
      <c r="S36" s="17">
        <v>0</v>
      </c>
      <c r="T36" s="17">
        <v>24.66</v>
      </c>
      <c r="U36" s="17">
        <v>14.33</v>
      </c>
      <c r="V36" s="17">
        <v>32.380000000000003</v>
      </c>
      <c r="W36" s="17">
        <v>0.6</v>
      </c>
      <c r="X36" s="17">
        <v>0</v>
      </c>
      <c r="Y36" s="17">
        <v>890.82</v>
      </c>
      <c r="Z36" s="17">
        <v>151.41</v>
      </c>
      <c r="AA36" s="17">
        <v>2.74</v>
      </c>
      <c r="AB36" s="17">
        <v>0.04</v>
      </c>
      <c r="AC36" s="17">
        <v>0.03</v>
      </c>
      <c r="AD36" s="17">
        <v>0.48</v>
      </c>
      <c r="AE36" s="17">
        <v>0.69</v>
      </c>
      <c r="AF36" s="17">
        <v>15.8</v>
      </c>
    </row>
    <row r="37" spans="1:32" s="2" customFormat="1" ht="15">
      <c r="A37" s="17" t="s">
        <v>75</v>
      </c>
      <c r="B37" s="17" t="s">
        <v>76</v>
      </c>
      <c r="C37" s="18" t="s">
        <v>77</v>
      </c>
      <c r="D37" s="18">
        <v>2.46</v>
      </c>
      <c r="E37" s="18">
        <v>5.66</v>
      </c>
      <c r="F37" s="18">
        <v>16.309999999999999</v>
      </c>
      <c r="G37" s="18">
        <v>131.69891799999996</v>
      </c>
      <c r="H37" s="17">
        <v>3.91</v>
      </c>
      <c r="I37" s="17">
        <v>0.13</v>
      </c>
      <c r="J37" s="17">
        <v>3.91</v>
      </c>
      <c r="K37" s="17">
        <v>0</v>
      </c>
      <c r="L37" s="17">
        <v>2.52</v>
      </c>
      <c r="M37" s="17">
        <v>13.79</v>
      </c>
      <c r="N37" s="17">
        <v>1.85</v>
      </c>
      <c r="O37" s="17">
        <v>0</v>
      </c>
      <c r="P37" s="17">
        <v>0</v>
      </c>
      <c r="Q37" s="17">
        <v>0.38</v>
      </c>
      <c r="R37" s="17">
        <v>3.28</v>
      </c>
      <c r="S37" s="17">
        <v>1637.58</v>
      </c>
      <c r="T37" s="17">
        <v>91.02</v>
      </c>
      <c r="U37" s="17">
        <v>68.2</v>
      </c>
      <c r="V37" s="17">
        <v>121.9</v>
      </c>
      <c r="W37" s="17">
        <v>1.78</v>
      </c>
      <c r="X37" s="17">
        <v>26.21</v>
      </c>
      <c r="Y37" s="17">
        <v>1189.9000000000001</v>
      </c>
      <c r="Z37" s="17">
        <v>291.95</v>
      </c>
      <c r="AA37" s="17">
        <v>0.87</v>
      </c>
      <c r="AB37" s="17">
        <v>0.12</v>
      </c>
      <c r="AC37" s="17">
        <v>0.11</v>
      </c>
      <c r="AD37" s="17">
        <v>1.63</v>
      </c>
      <c r="AE37" s="17">
        <v>2.8</v>
      </c>
      <c r="AF37" s="17">
        <v>18.63</v>
      </c>
    </row>
    <row r="38" spans="1:32" s="2" customFormat="1" ht="15">
      <c r="A38" s="17" t="s">
        <v>78</v>
      </c>
      <c r="B38" s="17" t="s">
        <v>79</v>
      </c>
      <c r="C38" s="18" t="s">
        <v>80</v>
      </c>
      <c r="D38" s="18">
        <v>15</v>
      </c>
      <c r="E38" s="18">
        <v>11.29</v>
      </c>
      <c r="F38" s="18">
        <v>11.32</v>
      </c>
      <c r="G38" s="18">
        <v>208.58466999999996</v>
      </c>
      <c r="H38" s="17">
        <v>7.23</v>
      </c>
      <c r="I38" s="17">
        <v>0.09</v>
      </c>
      <c r="J38" s="17">
        <v>7.23</v>
      </c>
      <c r="K38" s="17">
        <v>0</v>
      </c>
      <c r="L38" s="17">
        <v>0.27</v>
      </c>
      <c r="M38" s="17">
        <v>11.04</v>
      </c>
      <c r="N38" s="17">
        <v>0.28000000000000003</v>
      </c>
      <c r="O38" s="17">
        <v>0</v>
      </c>
      <c r="P38" s="17">
        <v>0</v>
      </c>
      <c r="Q38" s="17">
        <v>0.05</v>
      </c>
      <c r="R38" s="17">
        <v>1.98</v>
      </c>
      <c r="S38" s="17">
        <v>677.01</v>
      </c>
      <c r="T38" s="17">
        <v>21.42</v>
      </c>
      <c r="U38" s="17">
        <v>25.61</v>
      </c>
      <c r="V38" s="17">
        <v>142.02000000000001</v>
      </c>
      <c r="W38" s="17">
        <v>2.41</v>
      </c>
      <c r="X38" s="17">
        <v>16.989999999999998</v>
      </c>
      <c r="Y38" s="17">
        <v>35.68</v>
      </c>
      <c r="Z38" s="17">
        <v>27.25</v>
      </c>
      <c r="AA38" s="17">
        <v>0.71</v>
      </c>
      <c r="AB38" s="17">
        <v>0.08</v>
      </c>
      <c r="AC38" s="17">
        <v>0.12</v>
      </c>
      <c r="AD38" s="17">
        <v>3.51</v>
      </c>
      <c r="AE38" s="17">
        <v>6.89</v>
      </c>
      <c r="AF38" s="17">
        <v>0.66</v>
      </c>
    </row>
    <row r="39" spans="1:32" s="2" customFormat="1" ht="15">
      <c r="A39" s="17" t="s">
        <v>81</v>
      </c>
      <c r="B39" s="17" t="s">
        <v>82</v>
      </c>
      <c r="C39" s="18" t="s">
        <v>64</v>
      </c>
      <c r="D39" s="18">
        <v>2.8</v>
      </c>
      <c r="E39" s="18">
        <v>4.43</v>
      </c>
      <c r="F39" s="18">
        <v>16.190000000000001</v>
      </c>
      <c r="G39" s="18">
        <v>122.84880043199998</v>
      </c>
      <c r="H39" s="17">
        <v>0.66</v>
      </c>
      <c r="I39" s="17">
        <v>3.12</v>
      </c>
      <c r="J39" s="17">
        <v>0</v>
      </c>
      <c r="K39" s="17">
        <v>0</v>
      </c>
      <c r="L39" s="17">
        <v>6.51</v>
      </c>
      <c r="M39" s="17">
        <v>9.68</v>
      </c>
      <c r="N39" s="17">
        <v>3.03</v>
      </c>
      <c r="O39" s="17">
        <v>0</v>
      </c>
      <c r="P39" s="17">
        <v>0</v>
      </c>
      <c r="Q39" s="17">
        <v>0.42</v>
      </c>
      <c r="R39" s="17">
        <v>2.81</v>
      </c>
      <c r="S39" s="17">
        <v>494.99</v>
      </c>
      <c r="T39" s="17">
        <v>56.52</v>
      </c>
      <c r="U39" s="17">
        <v>47.22</v>
      </c>
      <c r="V39" s="17">
        <v>86.87</v>
      </c>
      <c r="W39" s="17">
        <v>1.33</v>
      </c>
      <c r="X39" s="17">
        <v>0</v>
      </c>
      <c r="Y39" s="17">
        <v>5003.5200000000004</v>
      </c>
      <c r="Z39" s="17">
        <v>1092.06</v>
      </c>
      <c r="AA39" s="17">
        <v>2.65</v>
      </c>
      <c r="AB39" s="17">
        <v>0.1</v>
      </c>
      <c r="AC39" s="17">
        <v>0.09</v>
      </c>
      <c r="AD39" s="17">
        <v>1.42</v>
      </c>
      <c r="AE39" s="17">
        <v>2.41</v>
      </c>
      <c r="AF39" s="17">
        <v>14.03</v>
      </c>
    </row>
    <row r="40" spans="1:32" s="2" customFormat="1" ht="15">
      <c r="A40" s="17" t="s">
        <v>65</v>
      </c>
      <c r="B40" s="17" t="s">
        <v>83</v>
      </c>
      <c r="C40" s="18" t="s">
        <v>71</v>
      </c>
      <c r="D40" s="18">
        <v>1</v>
      </c>
      <c r="E40" s="18">
        <v>0.2</v>
      </c>
      <c r="F40" s="18">
        <v>20.2</v>
      </c>
      <c r="G40" s="18">
        <v>86.47999999999999</v>
      </c>
      <c r="H40" s="17">
        <v>0</v>
      </c>
      <c r="I40" s="17">
        <v>0</v>
      </c>
      <c r="J40" s="17">
        <v>0</v>
      </c>
      <c r="K40" s="17">
        <v>0</v>
      </c>
      <c r="L40" s="17">
        <v>19.8</v>
      </c>
      <c r="M40" s="17">
        <v>0.4</v>
      </c>
      <c r="N40" s="17">
        <v>0.4</v>
      </c>
      <c r="O40" s="17">
        <v>0</v>
      </c>
      <c r="P40" s="17">
        <v>0</v>
      </c>
      <c r="Q40" s="17">
        <v>1</v>
      </c>
      <c r="R40" s="17">
        <v>0.6</v>
      </c>
      <c r="S40" s="17">
        <v>52</v>
      </c>
      <c r="T40" s="17">
        <v>14</v>
      </c>
      <c r="U40" s="17">
        <v>8</v>
      </c>
      <c r="V40" s="17">
        <v>14</v>
      </c>
      <c r="W40" s="17">
        <v>2.8</v>
      </c>
      <c r="X40" s="17">
        <v>0</v>
      </c>
      <c r="Y40" s="17">
        <v>0</v>
      </c>
      <c r="Z40" s="17">
        <v>0</v>
      </c>
      <c r="AA40" s="17">
        <v>0.2</v>
      </c>
      <c r="AB40" s="17">
        <v>0.02</v>
      </c>
      <c r="AC40" s="17">
        <v>0.02</v>
      </c>
      <c r="AD40" s="17">
        <v>0.2</v>
      </c>
      <c r="AE40" s="17">
        <v>0.4</v>
      </c>
      <c r="AF40" s="17">
        <v>4</v>
      </c>
    </row>
    <row r="41" spans="1:32" s="2" customFormat="1" ht="15">
      <c r="A41" s="17" t="s">
        <v>65</v>
      </c>
      <c r="B41" s="17" t="s">
        <v>53</v>
      </c>
      <c r="C41" s="18" t="s">
        <v>66</v>
      </c>
      <c r="D41" s="18">
        <v>1.98</v>
      </c>
      <c r="E41" s="18">
        <v>0.2</v>
      </c>
      <c r="F41" s="18">
        <v>14.01</v>
      </c>
      <c r="G41" s="18">
        <v>67.440299999999993</v>
      </c>
      <c r="H41" s="17">
        <v>0.06</v>
      </c>
      <c r="I41" s="17">
        <v>0</v>
      </c>
      <c r="J41" s="17">
        <v>0</v>
      </c>
      <c r="K41" s="17">
        <v>0</v>
      </c>
      <c r="L41" s="17">
        <v>0.33</v>
      </c>
      <c r="M41" s="17">
        <v>13.68</v>
      </c>
      <c r="N41" s="17">
        <v>0.06</v>
      </c>
      <c r="O41" s="17">
        <v>0</v>
      </c>
      <c r="P41" s="17">
        <v>0</v>
      </c>
      <c r="Q41" s="17">
        <v>0.09</v>
      </c>
      <c r="R41" s="17">
        <v>0.54</v>
      </c>
      <c r="S41" s="17">
        <v>73.709999999999994</v>
      </c>
      <c r="T41" s="17">
        <v>4.49</v>
      </c>
      <c r="U41" s="17">
        <v>6.63</v>
      </c>
      <c r="V41" s="17">
        <v>17.489999999999998</v>
      </c>
      <c r="W41" s="17">
        <v>0.46</v>
      </c>
      <c r="X41" s="17">
        <v>0</v>
      </c>
      <c r="Y41" s="17">
        <v>0</v>
      </c>
      <c r="Z41" s="17">
        <v>0</v>
      </c>
      <c r="AA41" s="17">
        <v>0.39</v>
      </c>
      <c r="AB41" s="17">
        <v>0.04</v>
      </c>
      <c r="AC41" s="17">
        <v>0.01</v>
      </c>
      <c r="AD41" s="17">
        <v>0.41</v>
      </c>
      <c r="AE41" s="17">
        <v>0.93</v>
      </c>
      <c r="AF41" s="17">
        <v>0</v>
      </c>
    </row>
    <row r="42" spans="1:32" s="2" customFormat="1" ht="15">
      <c r="A42" s="17" t="s">
        <v>67</v>
      </c>
      <c r="B42" s="17" t="s">
        <v>45</v>
      </c>
      <c r="C42" s="18" t="s">
        <v>68</v>
      </c>
      <c r="D42" s="18">
        <v>1.32</v>
      </c>
      <c r="E42" s="18">
        <v>0.24</v>
      </c>
      <c r="F42" s="18">
        <v>6.68</v>
      </c>
      <c r="G42" s="18">
        <v>38.676000000000002</v>
      </c>
      <c r="H42" s="17">
        <v>0.04</v>
      </c>
      <c r="I42" s="17">
        <v>0</v>
      </c>
      <c r="J42" s="17">
        <v>0.04</v>
      </c>
      <c r="K42" s="17">
        <v>0</v>
      </c>
      <c r="L42" s="17">
        <v>0.24</v>
      </c>
      <c r="M42" s="17">
        <v>6.44</v>
      </c>
      <c r="N42" s="17">
        <v>1.66</v>
      </c>
      <c r="O42" s="17">
        <v>0</v>
      </c>
      <c r="P42" s="17">
        <v>0</v>
      </c>
      <c r="Q42" s="17">
        <v>0.2</v>
      </c>
      <c r="R42" s="17">
        <v>0.5</v>
      </c>
      <c r="S42" s="17">
        <v>0</v>
      </c>
      <c r="T42" s="17">
        <v>7</v>
      </c>
      <c r="U42" s="17">
        <v>9.4</v>
      </c>
      <c r="V42" s="17">
        <v>31.6</v>
      </c>
      <c r="W42" s="17">
        <v>0.78</v>
      </c>
      <c r="X42" s="17">
        <v>0</v>
      </c>
      <c r="Y42" s="17">
        <v>1</v>
      </c>
      <c r="Z42" s="17">
        <v>0.2</v>
      </c>
      <c r="AA42" s="17">
        <v>0.28000000000000003</v>
      </c>
      <c r="AB42" s="17">
        <v>0.04</v>
      </c>
      <c r="AC42" s="17">
        <v>0.02</v>
      </c>
      <c r="AD42" s="17">
        <v>0.14000000000000001</v>
      </c>
      <c r="AE42" s="17">
        <v>0.4</v>
      </c>
      <c r="AF42" s="17">
        <v>0</v>
      </c>
    </row>
    <row r="43" spans="1:32" s="2" customFormat="1" ht="15">
      <c r="A43" s="12"/>
      <c r="B43" s="12" t="s">
        <v>46</v>
      </c>
      <c r="C43" s="14"/>
      <c r="D43" s="14">
        <v>25.71</v>
      </c>
      <c r="E43" s="14">
        <v>28.01</v>
      </c>
      <c r="F43" s="14">
        <v>90.83</v>
      </c>
      <c r="G43" s="14">
        <v>741.73</v>
      </c>
      <c r="H43" s="12">
        <v>12.67</v>
      </c>
      <c r="I43" s="12">
        <v>7.24</v>
      </c>
      <c r="J43" s="12">
        <v>11.95</v>
      </c>
      <c r="K43" s="12">
        <v>0</v>
      </c>
      <c r="L43" s="12">
        <v>33.299999999999997</v>
      </c>
      <c r="M43" s="12">
        <v>57.53</v>
      </c>
      <c r="N43" s="12">
        <v>8.75</v>
      </c>
      <c r="O43" s="12">
        <v>0</v>
      </c>
      <c r="P43" s="12">
        <v>0</v>
      </c>
      <c r="Q43" s="12">
        <v>2.2799999999999998</v>
      </c>
      <c r="R43" s="12">
        <v>11.07</v>
      </c>
      <c r="S43" s="12">
        <v>2935.29</v>
      </c>
      <c r="T43" s="12">
        <v>219.1</v>
      </c>
      <c r="U43" s="12">
        <v>179.39</v>
      </c>
      <c r="V43" s="12">
        <v>446.26</v>
      </c>
      <c r="W43" s="12">
        <v>10.17</v>
      </c>
      <c r="X43" s="12">
        <v>43.2</v>
      </c>
      <c r="Y43" s="12">
        <v>7120.92</v>
      </c>
      <c r="Z43" s="12">
        <v>1562.86</v>
      </c>
      <c r="AA43" s="12">
        <v>7.85</v>
      </c>
      <c r="AB43" s="12">
        <v>0.43</v>
      </c>
      <c r="AC43" s="12">
        <v>0.4</v>
      </c>
      <c r="AD43" s="12">
        <v>7.79</v>
      </c>
      <c r="AE43" s="12">
        <v>14.52</v>
      </c>
      <c r="AF43" s="12">
        <v>53.12</v>
      </c>
    </row>
    <row r="44" spans="1:32" s="2" customFormat="1" ht="15">
      <c r="A44" s="12"/>
      <c r="B44" s="12" t="s">
        <v>54</v>
      </c>
      <c r="C44" s="14"/>
      <c r="D44" s="14">
        <v>42.85</v>
      </c>
      <c r="E44" s="14">
        <v>44.53</v>
      </c>
      <c r="F44" s="14">
        <v>164.87</v>
      </c>
      <c r="G44" s="14">
        <v>1271.21</v>
      </c>
      <c r="H44" s="12">
        <v>21.57</v>
      </c>
      <c r="I44" s="12">
        <v>7.4</v>
      </c>
      <c r="J44" s="12">
        <v>20.79</v>
      </c>
      <c r="K44" s="12">
        <v>0</v>
      </c>
      <c r="L44" s="12">
        <v>52.08</v>
      </c>
      <c r="M44" s="12">
        <v>112.79</v>
      </c>
      <c r="N44" s="12">
        <v>15.4</v>
      </c>
      <c r="O44" s="12">
        <v>0</v>
      </c>
      <c r="P44" s="12">
        <v>0</v>
      </c>
      <c r="Q44" s="12">
        <v>2.65</v>
      </c>
      <c r="R44" s="12">
        <v>16.59</v>
      </c>
      <c r="S44" s="12">
        <v>3404.04</v>
      </c>
      <c r="T44" s="12">
        <v>408.39</v>
      </c>
      <c r="U44" s="12">
        <v>318.25</v>
      </c>
      <c r="V44" s="12">
        <v>855.29</v>
      </c>
      <c r="W44" s="12">
        <v>15.58</v>
      </c>
      <c r="X44" s="12">
        <v>65.290000000000006</v>
      </c>
      <c r="Y44" s="12">
        <v>7478.81</v>
      </c>
      <c r="Z44" s="12">
        <v>1670.99</v>
      </c>
      <c r="AA44" s="12">
        <v>10.66</v>
      </c>
      <c r="AB44" s="12">
        <v>0.67</v>
      </c>
      <c r="AC44" s="12">
        <v>0.62</v>
      </c>
      <c r="AD44" s="12">
        <v>11.95</v>
      </c>
      <c r="AE44" s="12">
        <v>23.57</v>
      </c>
      <c r="AF44" s="12">
        <v>103.85</v>
      </c>
    </row>
    <row r="45" spans="1:32" s="2" customFormat="1" ht="15">
      <c r="C45" s="4"/>
      <c r="D45" s="4"/>
      <c r="E45" s="4"/>
      <c r="F45" s="4"/>
      <c r="G45" s="4"/>
    </row>
    <row r="46" spans="1:32" s="2" customFormat="1" ht="15">
      <c r="A46" s="99" t="s">
        <v>28</v>
      </c>
      <c r="B46" s="99" t="s">
        <v>0</v>
      </c>
      <c r="C46" s="99" t="s">
        <v>4</v>
      </c>
      <c r="D46" s="19" t="s">
        <v>2</v>
      </c>
      <c r="E46" s="19" t="s">
        <v>6</v>
      </c>
      <c r="F46" s="99" t="s">
        <v>5</v>
      </c>
      <c r="G46" s="99" t="s">
        <v>3</v>
      </c>
      <c r="H46" s="21" t="s">
        <v>7</v>
      </c>
      <c r="I46" s="21" t="s">
        <v>8</v>
      </c>
      <c r="J46" s="21" t="s">
        <v>26</v>
      </c>
      <c r="K46" s="21" t="s">
        <v>9</v>
      </c>
      <c r="L46" s="21" t="s">
        <v>10</v>
      </c>
      <c r="M46" s="21" t="s">
        <v>11</v>
      </c>
      <c r="N46" s="21" t="s">
        <v>12</v>
      </c>
      <c r="O46" s="21" t="s">
        <v>13</v>
      </c>
      <c r="P46" s="21" t="s">
        <v>14</v>
      </c>
      <c r="Q46" s="21" t="s">
        <v>15</v>
      </c>
      <c r="R46" s="21" t="s">
        <v>16</v>
      </c>
      <c r="S46" s="21" t="s">
        <v>17</v>
      </c>
      <c r="T46" s="100" t="s">
        <v>27</v>
      </c>
      <c r="U46" s="100"/>
      <c r="V46" s="100"/>
      <c r="W46" s="100"/>
      <c r="X46" s="101" t="s">
        <v>29</v>
      </c>
      <c r="Y46" s="101"/>
      <c r="Z46" s="101"/>
      <c r="AA46" s="101"/>
      <c r="AB46" s="101"/>
      <c r="AC46" s="101"/>
      <c r="AD46" s="101"/>
      <c r="AE46" s="101"/>
      <c r="AF46" s="101"/>
    </row>
    <row r="47" spans="1:32" s="2" customFormat="1" ht="15">
      <c r="A47" s="99"/>
      <c r="B47" s="99"/>
      <c r="C47" s="99"/>
      <c r="D47" s="19" t="s">
        <v>1</v>
      </c>
      <c r="E47" s="19" t="s">
        <v>1</v>
      </c>
      <c r="F47" s="99"/>
      <c r="G47" s="99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0" t="s">
        <v>18</v>
      </c>
      <c r="U47" s="20" t="s">
        <v>19</v>
      </c>
      <c r="V47" s="20" t="s">
        <v>20</v>
      </c>
      <c r="W47" s="20" t="s">
        <v>21</v>
      </c>
      <c r="X47" s="20" t="s">
        <v>30</v>
      </c>
      <c r="Y47" s="20" t="s">
        <v>22</v>
      </c>
      <c r="Z47" s="20" t="s">
        <v>31</v>
      </c>
      <c r="AA47" s="20" t="s">
        <v>32</v>
      </c>
      <c r="AB47" s="20" t="s">
        <v>33</v>
      </c>
      <c r="AC47" s="20" t="s">
        <v>23</v>
      </c>
      <c r="AD47" s="20" t="s">
        <v>24</v>
      </c>
      <c r="AE47" s="20" t="s">
        <v>25</v>
      </c>
      <c r="AF47" s="20" t="s">
        <v>34</v>
      </c>
    </row>
    <row r="48" spans="1:32" s="2" customFormat="1" ht="15">
      <c r="A48" s="12"/>
      <c r="B48" s="13" t="s">
        <v>84</v>
      </c>
      <c r="C48" s="14"/>
      <c r="D48" s="14"/>
      <c r="E48" s="14"/>
      <c r="F48" s="14"/>
      <c r="G48" s="14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</row>
    <row r="49" spans="1:32" s="2" customFormat="1" ht="30">
      <c r="A49" s="21" t="s">
        <v>85</v>
      </c>
      <c r="B49" s="23" t="s">
        <v>86</v>
      </c>
      <c r="C49" s="86">
        <v>80</v>
      </c>
      <c r="D49" s="22">
        <v>0.86</v>
      </c>
      <c r="E49" s="22">
        <v>4.96</v>
      </c>
      <c r="F49" s="22">
        <v>18.23</v>
      </c>
      <c r="G49" s="22">
        <v>83.18289</v>
      </c>
      <c r="H49" s="21">
        <v>0.63</v>
      </c>
      <c r="I49" s="21">
        <v>3.25</v>
      </c>
      <c r="J49" s="21">
        <v>0</v>
      </c>
      <c r="K49" s="21">
        <v>0</v>
      </c>
      <c r="L49" s="21">
        <v>8.1</v>
      </c>
      <c r="M49" s="21">
        <v>0.13</v>
      </c>
      <c r="N49" s="21">
        <v>1.59</v>
      </c>
      <c r="O49" s="21">
        <v>0</v>
      </c>
      <c r="P49" s="21">
        <v>0</v>
      </c>
      <c r="Q49" s="21">
        <v>0.2</v>
      </c>
      <c r="R49" s="21">
        <v>0.67</v>
      </c>
      <c r="S49" s="21">
        <v>13.93</v>
      </c>
      <c r="T49" s="21">
        <v>17.97</v>
      </c>
      <c r="U49" s="21">
        <v>25.14</v>
      </c>
      <c r="V49" s="21">
        <v>36.479999999999997</v>
      </c>
      <c r="W49" s="21">
        <v>0.47</v>
      </c>
      <c r="X49" s="21">
        <v>0</v>
      </c>
      <c r="Y49" s="21">
        <v>7938</v>
      </c>
      <c r="Z49" s="21">
        <v>1350</v>
      </c>
      <c r="AA49" s="21">
        <v>2.4700000000000002</v>
      </c>
      <c r="AB49" s="21">
        <v>0.04</v>
      </c>
      <c r="AC49" s="21">
        <v>0.05</v>
      </c>
      <c r="AD49" s="21">
        <v>0.66</v>
      </c>
      <c r="AE49" s="21">
        <v>0.74</v>
      </c>
      <c r="AF49" s="21">
        <v>3.31</v>
      </c>
    </row>
    <row r="50" spans="1:32" s="2" customFormat="1" ht="15">
      <c r="A50" s="21" t="s">
        <v>87</v>
      </c>
      <c r="B50" s="23" t="s">
        <v>88</v>
      </c>
      <c r="C50" s="22" t="s">
        <v>80</v>
      </c>
      <c r="D50" s="22">
        <v>20.88</v>
      </c>
      <c r="E50" s="22">
        <v>19.329999999999998</v>
      </c>
      <c r="F50" s="22">
        <v>13.66</v>
      </c>
      <c r="G50" s="22">
        <v>325.72631880000006</v>
      </c>
      <c r="H50" s="21">
        <v>8.8800000000000008</v>
      </c>
      <c r="I50" s="21">
        <v>5.59</v>
      </c>
      <c r="J50" s="21">
        <v>8.8800000000000008</v>
      </c>
      <c r="K50" s="21">
        <v>0</v>
      </c>
      <c r="L50" s="21">
        <v>1.1399999999999999</v>
      </c>
      <c r="M50" s="21">
        <v>0.01</v>
      </c>
      <c r="N50" s="21">
        <v>0.38</v>
      </c>
      <c r="O50" s="21">
        <v>0</v>
      </c>
      <c r="P50" s="21">
        <v>0</v>
      </c>
      <c r="Q50" s="21">
        <v>0.03</v>
      </c>
      <c r="R50" s="21">
        <v>1.21</v>
      </c>
      <c r="S50" s="21">
        <v>0</v>
      </c>
      <c r="T50" s="21">
        <v>22.89</v>
      </c>
      <c r="U50" s="21">
        <v>26.72</v>
      </c>
      <c r="V50" s="21">
        <v>215.95</v>
      </c>
      <c r="W50" s="21">
        <v>3.2</v>
      </c>
      <c r="X50" s="21">
        <v>35</v>
      </c>
      <c r="Y50" s="21">
        <v>13.5</v>
      </c>
      <c r="Z50" s="21">
        <v>37.520000000000003</v>
      </c>
      <c r="AA50" s="21">
        <v>4.33</v>
      </c>
      <c r="AB50" s="21">
        <v>7.0000000000000007E-2</v>
      </c>
      <c r="AC50" s="21">
        <v>0.2</v>
      </c>
      <c r="AD50" s="21">
        <v>4.22</v>
      </c>
      <c r="AE50" s="21">
        <v>9.1300000000000008</v>
      </c>
      <c r="AF50" s="21">
        <v>0.92</v>
      </c>
    </row>
    <row r="51" spans="1:32" s="2" customFormat="1" ht="15">
      <c r="A51" s="21" t="s">
        <v>89</v>
      </c>
      <c r="B51" s="23" t="s">
        <v>90</v>
      </c>
      <c r="C51" s="22" t="s">
        <v>64</v>
      </c>
      <c r="D51" s="22">
        <v>3.95</v>
      </c>
      <c r="E51" s="22">
        <v>4.05</v>
      </c>
      <c r="F51" s="22">
        <v>24.42</v>
      </c>
      <c r="G51" s="22">
        <v>117.68027099999999</v>
      </c>
      <c r="H51" s="21">
        <v>2.83</v>
      </c>
      <c r="I51" s="21">
        <v>0.13</v>
      </c>
      <c r="J51" s="21">
        <v>2.83</v>
      </c>
      <c r="K51" s="21">
        <v>0</v>
      </c>
      <c r="L51" s="21">
        <v>13.09</v>
      </c>
      <c r="M51" s="21">
        <v>1.33</v>
      </c>
      <c r="N51" s="21">
        <v>4.09</v>
      </c>
      <c r="O51" s="21">
        <v>0</v>
      </c>
      <c r="P51" s="21">
        <v>0</v>
      </c>
      <c r="Q51" s="21">
        <v>0.7</v>
      </c>
      <c r="R51" s="21">
        <v>2.66</v>
      </c>
      <c r="S51" s="21">
        <v>500.06</v>
      </c>
      <c r="T51" s="21">
        <v>108.35</v>
      </c>
      <c r="U51" s="21">
        <v>41.61</v>
      </c>
      <c r="V51" s="21">
        <v>76.62</v>
      </c>
      <c r="W51" s="21">
        <v>1.44</v>
      </c>
      <c r="X51" s="21">
        <v>14.4</v>
      </c>
      <c r="Y51" s="21">
        <v>460.99</v>
      </c>
      <c r="Z51" s="21">
        <v>119.5</v>
      </c>
      <c r="AA51" s="21">
        <v>0.47</v>
      </c>
      <c r="AB51" s="21">
        <v>0.06</v>
      </c>
      <c r="AC51" s="21">
        <v>0.09</v>
      </c>
      <c r="AD51" s="21">
        <v>1.38</v>
      </c>
      <c r="AE51" s="21">
        <v>2.2599999999999998</v>
      </c>
      <c r="AF51" s="21">
        <v>40.25</v>
      </c>
    </row>
    <row r="52" spans="1:32" s="2" customFormat="1" ht="15">
      <c r="A52" s="21" t="s">
        <v>67</v>
      </c>
      <c r="B52" s="23" t="s">
        <v>91</v>
      </c>
      <c r="C52" s="22" t="s">
        <v>71</v>
      </c>
      <c r="D52" s="22">
        <v>5.09</v>
      </c>
      <c r="E52" s="22">
        <v>5.26</v>
      </c>
      <c r="F52" s="22">
        <v>20.09</v>
      </c>
      <c r="G52" s="22">
        <v>144.57557333333341</v>
      </c>
      <c r="H52" s="21">
        <v>3.73</v>
      </c>
      <c r="I52" s="21">
        <v>0</v>
      </c>
      <c r="J52" s="21">
        <v>3.73</v>
      </c>
      <c r="K52" s="21">
        <v>0</v>
      </c>
      <c r="L52" s="21">
        <v>20.09</v>
      </c>
      <c r="M52" s="21">
        <v>0</v>
      </c>
      <c r="N52" s="21">
        <v>0</v>
      </c>
      <c r="O52" s="21">
        <v>0</v>
      </c>
      <c r="P52" s="21">
        <v>0</v>
      </c>
      <c r="Q52" s="21">
        <v>0.19</v>
      </c>
      <c r="R52" s="21">
        <v>1.32</v>
      </c>
      <c r="S52" s="21">
        <v>0</v>
      </c>
      <c r="T52" s="21">
        <v>197.47</v>
      </c>
      <c r="U52" s="21">
        <v>22.74</v>
      </c>
      <c r="V52" s="21">
        <v>146.16</v>
      </c>
      <c r="W52" s="21">
        <v>0.2</v>
      </c>
      <c r="X52" s="21">
        <v>22.4</v>
      </c>
      <c r="Y52" s="21">
        <v>14.93</v>
      </c>
      <c r="Z52" s="21">
        <v>41.07</v>
      </c>
      <c r="AA52" s="21">
        <v>0</v>
      </c>
      <c r="AB52" s="21">
        <v>0.05</v>
      </c>
      <c r="AC52" s="21">
        <v>0.22</v>
      </c>
      <c r="AD52" s="21">
        <v>0.15</v>
      </c>
      <c r="AE52" s="21">
        <v>1.49</v>
      </c>
      <c r="AF52" s="21">
        <v>0.97</v>
      </c>
    </row>
    <row r="53" spans="1:32" s="2" customFormat="1" ht="15">
      <c r="A53" s="21" t="s">
        <v>65</v>
      </c>
      <c r="B53" s="23" t="s">
        <v>53</v>
      </c>
      <c r="C53" s="22" t="s">
        <v>66</v>
      </c>
      <c r="D53" s="22">
        <v>1.98</v>
      </c>
      <c r="E53" s="22">
        <v>0.2</v>
      </c>
      <c r="F53" s="22">
        <v>14.01</v>
      </c>
      <c r="G53" s="22">
        <v>67.440299999999993</v>
      </c>
      <c r="H53" s="21">
        <v>0.06</v>
      </c>
      <c r="I53" s="21">
        <v>0</v>
      </c>
      <c r="J53" s="21">
        <v>0</v>
      </c>
      <c r="K53" s="21">
        <v>0</v>
      </c>
      <c r="L53" s="21">
        <v>0.33</v>
      </c>
      <c r="M53" s="21">
        <v>13.68</v>
      </c>
      <c r="N53" s="21">
        <v>0.06</v>
      </c>
      <c r="O53" s="21">
        <v>0</v>
      </c>
      <c r="P53" s="21">
        <v>0</v>
      </c>
      <c r="Q53" s="21">
        <v>0.09</v>
      </c>
      <c r="R53" s="21">
        <v>0.54</v>
      </c>
      <c r="S53" s="21">
        <v>73.709999999999994</v>
      </c>
      <c r="T53" s="21">
        <v>4.49</v>
      </c>
      <c r="U53" s="21">
        <v>6.63</v>
      </c>
      <c r="V53" s="21">
        <v>17.489999999999998</v>
      </c>
      <c r="W53" s="21">
        <v>0.46</v>
      </c>
      <c r="X53" s="21">
        <v>0</v>
      </c>
      <c r="Y53" s="21">
        <v>0</v>
      </c>
      <c r="Z53" s="21">
        <v>0</v>
      </c>
      <c r="AA53" s="21">
        <v>0.39</v>
      </c>
      <c r="AB53" s="21">
        <v>0.04</v>
      </c>
      <c r="AC53" s="21">
        <v>0.01</v>
      </c>
      <c r="AD53" s="21">
        <v>0.41</v>
      </c>
      <c r="AE53" s="21">
        <v>0.93</v>
      </c>
      <c r="AF53" s="21">
        <v>0</v>
      </c>
    </row>
    <row r="54" spans="1:32" s="2" customFormat="1" ht="15">
      <c r="A54" s="21" t="s">
        <v>67</v>
      </c>
      <c r="B54" s="23" t="s">
        <v>45</v>
      </c>
      <c r="C54" s="22" t="s">
        <v>68</v>
      </c>
      <c r="D54" s="22">
        <v>1.32</v>
      </c>
      <c r="E54" s="22">
        <v>0.24</v>
      </c>
      <c r="F54" s="22">
        <v>6.68</v>
      </c>
      <c r="G54" s="22">
        <v>38.676000000000002</v>
      </c>
      <c r="H54" s="21">
        <v>0.04</v>
      </c>
      <c r="I54" s="21">
        <v>0</v>
      </c>
      <c r="J54" s="21">
        <v>0.04</v>
      </c>
      <c r="K54" s="21">
        <v>0</v>
      </c>
      <c r="L54" s="21">
        <v>0.24</v>
      </c>
      <c r="M54" s="21">
        <v>6.44</v>
      </c>
      <c r="N54" s="21">
        <v>1.66</v>
      </c>
      <c r="O54" s="21">
        <v>0</v>
      </c>
      <c r="P54" s="21">
        <v>0</v>
      </c>
      <c r="Q54" s="21">
        <v>0.2</v>
      </c>
      <c r="R54" s="21">
        <v>0.5</v>
      </c>
      <c r="S54" s="21">
        <v>0</v>
      </c>
      <c r="T54" s="21">
        <v>7</v>
      </c>
      <c r="U54" s="21">
        <v>9.4</v>
      </c>
      <c r="V54" s="21">
        <v>31.6</v>
      </c>
      <c r="W54" s="21">
        <v>0.78</v>
      </c>
      <c r="X54" s="21">
        <v>0</v>
      </c>
      <c r="Y54" s="21">
        <v>1</v>
      </c>
      <c r="Z54" s="21">
        <v>0.2</v>
      </c>
      <c r="AA54" s="21">
        <v>0.28000000000000003</v>
      </c>
      <c r="AB54" s="21">
        <v>0.04</v>
      </c>
      <c r="AC54" s="21">
        <v>0.02</v>
      </c>
      <c r="AD54" s="21">
        <v>0.14000000000000001</v>
      </c>
      <c r="AE54" s="21">
        <v>0.4</v>
      </c>
      <c r="AF54" s="21">
        <v>0</v>
      </c>
    </row>
    <row r="55" spans="1:32" s="2" customFormat="1" ht="15">
      <c r="A55" s="12"/>
      <c r="B55" s="24" t="s">
        <v>46</v>
      </c>
      <c r="C55" s="14"/>
      <c r="D55" s="14">
        <v>34.08</v>
      </c>
      <c r="E55" s="14">
        <f>SUM(E49:E54)</f>
        <v>34.040000000000006</v>
      </c>
      <c r="F55" s="14">
        <f>SUM(F49:F54)</f>
        <v>97.09</v>
      </c>
      <c r="G55" s="14">
        <v>777.28</v>
      </c>
      <c r="H55" s="12">
        <v>16.170000000000002</v>
      </c>
      <c r="I55" s="12">
        <v>8.9700000000000006</v>
      </c>
      <c r="J55" s="12">
        <v>15.48</v>
      </c>
      <c r="K55" s="12">
        <v>0</v>
      </c>
      <c r="L55" s="12">
        <v>43</v>
      </c>
      <c r="M55" s="12">
        <v>21.6</v>
      </c>
      <c r="N55" s="12">
        <v>7.77</v>
      </c>
      <c r="O55" s="12">
        <v>0</v>
      </c>
      <c r="P55" s="12">
        <v>0</v>
      </c>
      <c r="Q55" s="12">
        <v>1.4</v>
      </c>
      <c r="R55" s="12">
        <v>6.9</v>
      </c>
      <c r="S55" s="12">
        <v>587.70000000000005</v>
      </c>
      <c r="T55" s="12">
        <v>358.16</v>
      </c>
      <c r="U55" s="12">
        <v>132.22999999999999</v>
      </c>
      <c r="V55" s="12">
        <v>524.29999999999995</v>
      </c>
      <c r="W55" s="12">
        <v>6.55</v>
      </c>
      <c r="X55" s="12">
        <v>71.8</v>
      </c>
      <c r="Y55" s="12">
        <v>8428.43</v>
      </c>
      <c r="Z55" s="12">
        <v>1548.28</v>
      </c>
      <c r="AA55" s="12">
        <v>7.94</v>
      </c>
      <c r="AB55" s="12">
        <v>0.3</v>
      </c>
      <c r="AC55" s="12">
        <v>0.59</v>
      </c>
      <c r="AD55" s="12">
        <v>6.96</v>
      </c>
      <c r="AE55" s="12">
        <v>14.96</v>
      </c>
      <c r="AF55" s="12">
        <v>45.45</v>
      </c>
    </row>
    <row r="56" spans="1:32" s="2" customFormat="1" ht="15">
      <c r="A56" s="12"/>
      <c r="B56" s="25" t="s">
        <v>92</v>
      </c>
      <c r="C56" s="14"/>
      <c r="D56" s="14"/>
      <c r="E56" s="14"/>
      <c r="F56" s="14"/>
      <c r="G56" s="14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</row>
    <row r="57" spans="1:32" s="2" customFormat="1" ht="15">
      <c r="A57" s="21" t="s">
        <v>93</v>
      </c>
      <c r="B57" s="23" t="s">
        <v>94</v>
      </c>
      <c r="C57" s="86" t="s">
        <v>61</v>
      </c>
      <c r="D57" s="22">
        <v>0.68</v>
      </c>
      <c r="E57" s="22">
        <v>6.87</v>
      </c>
      <c r="F57" s="22">
        <v>2.61</v>
      </c>
      <c r="G57" s="22">
        <v>78.089874999999992</v>
      </c>
      <c r="H57" s="21">
        <v>0.94</v>
      </c>
      <c r="I57" s="21">
        <v>4.88</v>
      </c>
      <c r="J57" s="21">
        <v>0</v>
      </c>
      <c r="K57" s="21">
        <v>0</v>
      </c>
      <c r="L57" s="21">
        <v>2.41</v>
      </c>
      <c r="M57" s="21">
        <v>0.21</v>
      </c>
      <c r="N57" s="21">
        <v>0.96</v>
      </c>
      <c r="O57" s="21">
        <v>0</v>
      </c>
      <c r="P57" s="21">
        <v>0</v>
      </c>
      <c r="Q57" s="21">
        <v>0.55000000000000004</v>
      </c>
      <c r="R57" s="21">
        <v>1.23</v>
      </c>
      <c r="S57" s="21">
        <v>73.63</v>
      </c>
      <c r="T57" s="21">
        <v>8.67</v>
      </c>
      <c r="U57" s="21">
        <v>9.74</v>
      </c>
      <c r="V57" s="21">
        <v>11.15</v>
      </c>
      <c r="W57" s="21">
        <v>0.48</v>
      </c>
      <c r="X57" s="21">
        <v>0</v>
      </c>
      <c r="Y57" s="21">
        <v>550</v>
      </c>
      <c r="Z57" s="21">
        <v>91.44</v>
      </c>
      <c r="AA57" s="21">
        <v>3.78</v>
      </c>
      <c r="AB57" s="21">
        <v>0.03</v>
      </c>
      <c r="AC57" s="21">
        <v>0.02</v>
      </c>
      <c r="AD57" s="21">
        <v>0.28000000000000003</v>
      </c>
      <c r="AE57" s="21">
        <v>0.48</v>
      </c>
      <c r="AF57" s="21">
        <v>2.58</v>
      </c>
    </row>
    <row r="58" spans="1:32" s="2" customFormat="1" ht="15">
      <c r="A58" s="21" t="s">
        <v>95</v>
      </c>
      <c r="B58" s="23" t="s">
        <v>96</v>
      </c>
      <c r="C58" s="22" t="s">
        <v>97</v>
      </c>
      <c r="D58" s="22">
        <v>1.93</v>
      </c>
      <c r="E58" s="22">
        <v>3.62</v>
      </c>
      <c r="F58" s="22">
        <v>12.77</v>
      </c>
      <c r="G58" s="22">
        <v>79.866980699999985</v>
      </c>
      <c r="H58" s="21">
        <v>1.1299999999999999</v>
      </c>
      <c r="I58" s="21">
        <v>1.69</v>
      </c>
      <c r="J58" s="21">
        <v>0.8</v>
      </c>
      <c r="K58" s="21">
        <v>0</v>
      </c>
      <c r="L58" s="21">
        <v>4.4400000000000004</v>
      </c>
      <c r="M58" s="21">
        <v>4.34</v>
      </c>
      <c r="N58" s="21">
        <v>1.96</v>
      </c>
      <c r="O58" s="21">
        <v>0</v>
      </c>
      <c r="P58" s="21">
        <v>0</v>
      </c>
      <c r="Q58" s="21">
        <v>0.33</v>
      </c>
      <c r="R58" s="21">
        <v>2.2799999999999998</v>
      </c>
      <c r="S58" s="21">
        <v>560.46</v>
      </c>
      <c r="T58" s="21">
        <v>107.94</v>
      </c>
      <c r="U58" s="21">
        <v>66.41</v>
      </c>
      <c r="V58" s="21">
        <v>100.53</v>
      </c>
      <c r="W58" s="21">
        <v>1.63</v>
      </c>
      <c r="X58" s="21">
        <v>5.85</v>
      </c>
      <c r="Y58" s="21">
        <v>1181.23</v>
      </c>
      <c r="Z58" s="21">
        <v>256.26</v>
      </c>
      <c r="AA58" s="21">
        <v>1.95</v>
      </c>
      <c r="AB58" s="21">
        <v>0.09</v>
      </c>
      <c r="AC58" s="21">
        <v>0.1</v>
      </c>
      <c r="AD58" s="21">
        <v>1.39</v>
      </c>
      <c r="AE58" s="21">
        <v>2.29</v>
      </c>
      <c r="AF58" s="21">
        <v>25.12</v>
      </c>
    </row>
    <row r="59" spans="1:32" s="2" customFormat="1" ht="15">
      <c r="A59" s="21" t="s">
        <v>98</v>
      </c>
      <c r="B59" s="23" t="s">
        <v>99</v>
      </c>
      <c r="C59" s="22" t="s">
        <v>100</v>
      </c>
      <c r="D59" s="22">
        <v>18.48</v>
      </c>
      <c r="E59" s="22">
        <v>19.100000000000001</v>
      </c>
      <c r="F59" s="22">
        <v>42.89</v>
      </c>
      <c r="G59" s="22">
        <v>426.18367000000006</v>
      </c>
      <c r="H59" s="21">
        <v>11.22</v>
      </c>
      <c r="I59" s="21">
        <v>0.25</v>
      </c>
      <c r="J59" s="21">
        <v>5.36</v>
      </c>
      <c r="K59" s="21">
        <v>0</v>
      </c>
      <c r="L59" s="21">
        <v>3.02</v>
      </c>
      <c r="M59" s="21">
        <v>39.869999999999997</v>
      </c>
      <c r="N59" s="21">
        <v>2.57</v>
      </c>
      <c r="O59" s="21">
        <v>0</v>
      </c>
      <c r="P59" s="21">
        <v>0</v>
      </c>
      <c r="Q59" s="21">
        <v>0.11</v>
      </c>
      <c r="R59" s="21">
        <v>3.06</v>
      </c>
      <c r="S59" s="21">
        <v>671.75</v>
      </c>
      <c r="T59" s="21">
        <v>68.66</v>
      </c>
      <c r="U59" s="21">
        <v>82.24</v>
      </c>
      <c r="V59" s="21">
        <v>265.11</v>
      </c>
      <c r="W59" s="21">
        <v>3.27</v>
      </c>
      <c r="X59" s="21">
        <v>35.4</v>
      </c>
      <c r="Y59" s="21">
        <v>3014.4</v>
      </c>
      <c r="Z59" s="21">
        <v>687.4</v>
      </c>
      <c r="AA59" s="21">
        <v>1.19</v>
      </c>
      <c r="AB59" s="21">
        <v>0.11</v>
      </c>
      <c r="AC59" s="21">
        <v>0.17</v>
      </c>
      <c r="AD59" s="21">
        <v>4.45</v>
      </c>
      <c r="AE59" s="21">
        <v>9.59</v>
      </c>
      <c r="AF59" s="21">
        <v>8.8000000000000007</v>
      </c>
    </row>
    <row r="60" spans="1:32" s="2" customFormat="1" ht="15">
      <c r="A60" s="21" t="s">
        <v>101</v>
      </c>
      <c r="B60" s="23" t="s">
        <v>102</v>
      </c>
      <c r="C60" s="22" t="s">
        <v>71</v>
      </c>
      <c r="D60" s="22">
        <v>0.2</v>
      </c>
      <c r="E60" s="22">
        <v>0.08</v>
      </c>
      <c r="F60" s="22">
        <v>21.92</v>
      </c>
      <c r="G60" s="22">
        <v>90.006677866666791</v>
      </c>
      <c r="H60" s="21">
        <v>0.02</v>
      </c>
      <c r="I60" s="21">
        <v>0.02</v>
      </c>
      <c r="J60" s="21">
        <v>0.02</v>
      </c>
      <c r="K60" s="21">
        <v>0</v>
      </c>
      <c r="L60" s="21">
        <v>16.05</v>
      </c>
      <c r="M60" s="21">
        <v>5.87</v>
      </c>
      <c r="N60" s="21">
        <v>1.02</v>
      </c>
      <c r="O60" s="21">
        <v>0</v>
      </c>
      <c r="P60" s="21">
        <v>0</v>
      </c>
      <c r="Q60" s="21">
        <v>0.46</v>
      </c>
      <c r="R60" s="21">
        <v>0.04</v>
      </c>
      <c r="S60" s="21">
        <v>0</v>
      </c>
      <c r="T60" s="21">
        <v>10.52</v>
      </c>
      <c r="U60" s="21">
        <v>24.7</v>
      </c>
      <c r="V60" s="21">
        <v>11.87</v>
      </c>
      <c r="W60" s="21">
        <v>0.3</v>
      </c>
      <c r="X60" s="21">
        <v>3.4</v>
      </c>
      <c r="Y60" s="21">
        <v>0.02</v>
      </c>
      <c r="Z60" s="21">
        <v>3.4</v>
      </c>
      <c r="AA60" s="21">
        <v>0</v>
      </c>
      <c r="AB60" s="21">
        <v>0.01</v>
      </c>
      <c r="AC60" s="21">
        <v>0.01</v>
      </c>
      <c r="AD60" s="21">
        <v>0</v>
      </c>
      <c r="AE60" s="21">
        <v>0</v>
      </c>
      <c r="AF60" s="21">
        <v>16</v>
      </c>
    </row>
    <row r="61" spans="1:32" s="2" customFormat="1" ht="15">
      <c r="A61" s="21" t="s">
        <v>65</v>
      </c>
      <c r="B61" s="23" t="s">
        <v>53</v>
      </c>
      <c r="C61" s="22" t="s">
        <v>66</v>
      </c>
      <c r="D61" s="22">
        <v>1.98</v>
      </c>
      <c r="E61" s="22">
        <v>0.2</v>
      </c>
      <c r="F61" s="22">
        <v>14.01</v>
      </c>
      <c r="G61" s="22">
        <v>67.440299999999993</v>
      </c>
      <c r="H61" s="21">
        <v>0.06</v>
      </c>
      <c r="I61" s="21">
        <v>0</v>
      </c>
      <c r="J61" s="21">
        <v>0</v>
      </c>
      <c r="K61" s="21">
        <v>0</v>
      </c>
      <c r="L61" s="21">
        <v>0.33</v>
      </c>
      <c r="M61" s="21">
        <v>13.68</v>
      </c>
      <c r="N61" s="21">
        <v>0.06</v>
      </c>
      <c r="O61" s="21">
        <v>0</v>
      </c>
      <c r="P61" s="21">
        <v>0</v>
      </c>
      <c r="Q61" s="21">
        <v>0.09</v>
      </c>
      <c r="R61" s="21">
        <v>0.54</v>
      </c>
      <c r="S61" s="21">
        <v>73.709999999999994</v>
      </c>
      <c r="T61" s="21">
        <v>4.49</v>
      </c>
      <c r="U61" s="21">
        <v>6.63</v>
      </c>
      <c r="V61" s="21">
        <v>17.489999999999998</v>
      </c>
      <c r="W61" s="21">
        <v>0.46</v>
      </c>
      <c r="X61" s="21">
        <v>0</v>
      </c>
      <c r="Y61" s="21">
        <v>0</v>
      </c>
      <c r="Z61" s="21">
        <v>0</v>
      </c>
      <c r="AA61" s="21">
        <v>0.39</v>
      </c>
      <c r="AB61" s="21">
        <v>0.04</v>
      </c>
      <c r="AC61" s="21">
        <v>0.01</v>
      </c>
      <c r="AD61" s="21">
        <v>0.41</v>
      </c>
      <c r="AE61" s="21">
        <v>0.93</v>
      </c>
      <c r="AF61" s="21">
        <v>0</v>
      </c>
    </row>
    <row r="62" spans="1:32" s="2" customFormat="1" ht="15">
      <c r="A62" s="21" t="s">
        <v>67</v>
      </c>
      <c r="B62" s="23" t="s">
        <v>45</v>
      </c>
      <c r="C62" s="22" t="s">
        <v>68</v>
      </c>
      <c r="D62" s="22">
        <v>1.32</v>
      </c>
      <c r="E62" s="22">
        <v>0.24</v>
      </c>
      <c r="F62" s="22">
        <v>6.68</v>
      </c>
      <c r="G62" s="22">
        <v>38.676000000000002</v>
      </c>
      <c r="H62" s="21">
        <v>0.04</v>
      </c>
      <c r="I62" s="21">
        <v>0</v>
      </c>
      <c r="J62" s="21">
        <v>0.04</v>
      </c>
      <c r="K62" s="21">
        <v>0</v>
      </c>
      <c r="L62" s="21">
        <v>0.24</v>
      </c>
      <c r="M62" s="21">
        <v>6.44</v>
      </c>
      <c r="N62" s="21">
        <v>1.66</v>
      </c>
      <c r="O62" s="21">
        <v>0</v>
      </c>
      <c r="P62" s="21">
        <v>0</v>
      </c>
      <c r="Q62" s="21">
        <v>0.2</v>
      </c>
      <c r="R62" s="21">
        <v>0.5</v>
      </c>
      <c r="S62" s="21">
        <v>0</v>
      </c>
      <c r="T62" s="21">
        <v>7</v>
      </c>
      <c r="U62" s="21">
        <v>9.4</v>
      </c>
      <c r="V62" s="21">
        <v>31.6</v>
      </c>
      <c r="W62" s="21">
        <v>0.78</v>
      </c>
      <c r="X62" s="21">
        <v>0</v>
      </c>
      <c r="Y62" s="21">
        <v>1</v>
      </c>
      <c r="Z62" s="21">
        <v>0.2</v>
      </c>
      <c r="AA62" s="21">
        <v>0.28000000000000003</v>
      </c>
      <c r="AB62" s="21">
        <v>0.04</v>
      </c>
      <c r="AC62" s="21">
        <v>0.02</v>
      </c>
      <c r="AD62" s="21">
        <v>0.14000000000000001</v>
      </c>
      <c r="AE62" s="21">
        <v>0.4</v>
      </c>
      <c r="AF62" s="21">
        <v>0</v>
      </c>
    </row>
    <row r="63" spans="1:32" s="2" customFormat="1" ht="15">
      <c r="A63" s="12"/>
      <c r="B63" s="24" t="s">
        <v>46</v>
      </c>
      <c r="C63" s="14"/>
      <c r="D63" s="14">
        <v>24.6</v>
      </c>
      <c r="E63" s="14">
        <v>30.1</v>
      </c>
      <c r="F63" s="14">
        <f>SUM(F57:F62)</f>
        <v>100.88</v>
      </c>
      <c r="G63" s="14">
        <v>780.26</v>
      </c>
      <c r="H63" s="12">
        <v>13.41</v>
      </c>
      <c r="I63" s="12">
        <v>6.84</v>
      </c>
      <c r="J63" s="12">
        <v>6.22</v>
      </c>
      <c r="K63" s="12">
        <v>0</v>
      </c>
      <c r="L63" s="12">
        <v>26.48</v>
      </c>
      <c r="M63" s="12">
        <v>70.41</v>
      </c>
      <c r="N63" s="12">
        <v>8.23</v>
      </c>
      <c r="O63" s="12">
        <v>0</v>
      </c>
      <c r="P63" s="12">
        <v>0</v>
      </c>
      <c r="Q63" s="12">
        <v>1.74</v>
      </c>
      <c r="R63" s="12">
        <v>7.65</v>
      </c>
      <c r="S63" s="12">
        <v>1379.54</v>
      </c>
      <c r="T63" s="12">
        <v>207.27</v>
      </c>
      <c r="U63" s="12">
        <v>199.13</v>
      </c>
      <c r="V63" s="12">
        <v>437.75</v>
      </c>
      <c r="W63" s="12">
        <v>6.92</v>
      </c>
      <c r="X63" s="12">
        <v>44.65</v>
      </c>
      <c r="Y63" s="12">
        <v>4746.6499999999996</v>
      </c>
      <c r="Z63" s="12">
        <v>1038.69</v>
      </c>
      <c r="AA63" s="12">
        <v>7.59</v>
      </c>
      <c r="AB63" s="12">
        <v>0.32</v>
      </c>
      <c r="AC63" s="12">
        <v>0.33</v>
      </c>
      <c r="AD63" s="12">
        <v>6.66</v>
      </c>
      <c r="AE63" s="12">
        <v>13.7</v>
      </c>
      <c r="AF63" s="12">
        <v>52.5</v>
      </c>
    </row>
    <row r="64" spans="1:32" s="2" customFormat="1" ht="15">
      <c r="A64" s="12"/>
      <c r="B64" s="24" t="s">
        <v>54</v>
      </c>
      <c r="C64" s="14"/>
      <c r="D64" s="14">
        <v>58.68</v>
      </c>
      <c r="E64" s="14">
        <f>E63+E55</f>
        <v>64.140000000000015</v>
      </c>
      <c r="F64" s="14">
        <f>F63+F55</f>
        <v>197.97</v>
      </c>
      <c r="G64" s="14">
        <v>1557.54</v>
      </c>
      <c r="H64" s="12">
        <v>29.57</v>
      </c>
      <c r="I64" s="12">
        <v>15.81</v>
      </c>
      <c r="J64" s="12">
        <v>21.71</v>
      </c>
      <c r="K64" s="12">
        <v>0</v>
      </c>
      <c r="L64" s="12">
        <v>69.48</v>
      </c>
      <c r="M64" s="12">
        <v>92</v>
      </c>
      <c r="N64" s="12">
        <v>16</v>
      </c>
      <c r="O64" s="12">
        <v>0</v>
      </c>
      <c r="P64" s="12">
        <v>0</v>
      </c>
      <c r="Q64" s="12">
        <v>3.14</v>
      </c>
      <c r="R64" s="12">
        <v>14.55</v>
      </c>
      <c r="S64" s="12">
        <v>1967.25</v>
      </c>
      <c r="T64" s="12">
        <v>565.42999999999995</v>
      </c>
      <c r="U64" s="12">
        <v>331.36</v>
      </c>
      <c r="V64" s="12">
        <v>962.05</v>
      </c>
      <c r="W64" s="12">
        <v>13.47</v>
      </c>
      <c r="X64" s="12">
        <v>116.45</v>
      </c>
      <c r="Y64" s="12">
        <v>13175.08</v>
      </c>
      <c r="Z64" s="12">
        <v>2586.98</v>
      </c>
      <c r="AA64" s="12">
        <v>15.53</v>
      </c>
      <c r="AB64" s="12">
        <v>0.61</v>
      </c>
      <c r="AC64" s="12">
        <v>0.92</v>
      </c>
      <c r="AD64" s="12">
        <v>13.63</v>
      </c>
      <c r="AE64" s="12">
        <v>28.65</v>
      </c>
      <c r="AF64" s="12">
        <v>97.95</v>
      </c>
    </row>
    <row r="65" spans="1:32" s="2" customFormat="1" ht="15">
      <c r="C65" s="4"/>
      <c r="D65" s="4"/>
      <c r="E65" s="4"/>
      <c r="F65" s="4"/>
      <c r="G65" s="4"/>
    </row>
    <row r="66" spans="1:32" s="2" customFormat="1" ht="15">
      <c r="A66" s="99" t="s">
        <v>28</v>
      </c>
      <c r="B66" s="99" t="s">
        <v>0</v>
      </c>
      <c r="C66" s="99" t="s">
        <v>4</v>
      </c>
      <c r="D66" s="26" t="s">
        <v>2</v>
      </c>
      <c r="E66" s="26" t="s">
        <v>6</v>
      </c>
      <c r="F66" s="99" t="s">
        <v>5</v>
      </c>
      <c r="G66" s="99" t="s">
        <v>3</v>
      </c>
      <c r="H66" s="28" t="s">
        <v>7</v>
      </c>
      <c r="I66" s="28" t="s">
        <v>8</v>
      </c>
      <c r="J66" s="28" t="s">
        <v>26</v>
      </c>
      <c r="K66" s="28" t="s">
        <v>9</v>
      </c>
      <c r="L66" s="28" t="s">
        <v>10</v>
      </c>
      <c r="M66" s="28" t="s">
        <v>11</v>
      </c>
      <c r="N66" s="28" t="s">
        <v>12</v>
      </c>
      <c r="O66" s="28" t="s">
        <v>13</v>
      </c>
      <c r="P66" s="28" t="s">
        <v>14</v>
      </c>
      <c r="Q66" s="28" t="s">
        <v>15</v>
      </c>
      <c r="R66" s="28" t="s">
        <v>16</v>
      </c>
      <c r="S66" s="28" t="s">
        <v>17</v>
      </c>
      <c r="T66" s="100" t="s">
        <v>27</v>
      </c>
      <c r="U66" s="100"/>
      <c r="V66" s="100"/>
      <c r="W66" s="100"/>
      <c r="X66" s="101" t="s">
        <v>29</v>
      </c>
      <c r="Y66" s="101"/>
      <c r="Z66" s="101"/>
      <c r="AA66" s="101"/>
      <c r="AB66" s="101"/>
      <c r="AC66" s="101"/>
      <c r="AD66" s="101"/>
      <c r="AE66" s="101"/>
      <c r="AF66" s="101"/>
    </row>
    <row r="67" spans="1:32" s="2" customFormat="1" ht="15">
      <c r="A67" s="99"/>
      <c r="B67" s="99"/>
      <c r="C67" s="99"/>
      <c r="D67" s="26" t="s">
        <v>1</v>
      </c>
      <c r="E67" s="26" t="s">
        <v>1</v>
      </c>
      <c r="F67" s="99"/>
      <c r="G67" s="99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7" t="s">
        <v>18</v>
      </c>
      <c r="U67" s="27" t="s">
        <v>19</v>
      </c>
      <c r="V67" s="27" t="s">
        <v>20</v>
      </c>
      <c r="W67" s="27" t="s">
        <v>21</v>
      </c>
      <c r="X67" s="27" t="s">
        <v>30</v>
      </c>
      <c r="Y67" s="27" t="s">
        <v>22</v>
      </c>
      <c r="Z67" s="27" t="s">
        <v>31</v>
      </c>
      <c r="AA67" s="27" t="s">
        <v>32</v>
      </c>
      <c r="AB67" s="27" t="s">
        <v>33</v>
      </c>
      <c r="AC67" s="27" t="s">
        <v>23</v>
      </c>
      <c r="AD67" s="27" t="s">
        <v>24</v>
      </c>
      <c r="AE67" s="27" t="s">
        <v>25</v>
      </c>
      <c r="AF67" s="27" t="s">
        <v>34</v>
      </c>
    </row>
    <row r="68" spans="1:32" s="2" customFormat="1" ht="15">
      <c r="A68" s="12"/>
      <c r="B68" s="13" t="s">
        <v>103</v>
      </c>
      <c r="C68" s="14"/>
      <c r="D68" s="14"/>
      <c r="E68" s="14"/>
      <c r="F68" s="14"/>
      <c r="G68" s="14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</row>
    <row r="69" spans="1:32" s="2" customFormat="1" ht="15">
      <c r="A69" s="28" t="s">
        <v>104</v>
      </c>
      <c r="B69" s="28" t="s">
        <v>105</v>
      </c>
      <c r="C69" s="29" t="s">
        <v>61</v>
      </c>
      <c r="D69" s="29">
        <v>1.58</v>
      </c>
      <c r="E69" s="29">
        <v>5.97</v>
      </c>
      <c r="F69" s="29">
        <v>10.82</v>
      </c>
      <c r="G69" s="29">
        <v>102.71184959999998</v>
      </c>
      <c r="H69" s="28">
        <v>0.84</v>
      </c>
      <c r="I69" s="28">
        <v>4.33</v>
      </c>
      <c r="J69" s="28">
        <v>0.84</v>
      </c>
      <c r="K69" s="28">
        <v>0</v>
      </c>
      <c r="L69" s="28">
        <v>10.59</v>
      </c>
      <c r="M69" s="28">
        <v>0.23</v>
      </c>
      <c r="N69" s="28">
        <v>0.49</v>
      </c>
      <c r="O69" s="28">
        <v>0</v>
      </c>
      <c r="P69" s="28">
        <v>0</v>
      </c>
      <c r="Q69" s="28">
        <v>0.16</v>
      </c>
      <c r="R69" s="28">
        <v>0.31</v>
      </c>
      <c r="S69" s="28">
        <v>0</v>
      </c>
      <c r="T69" s="28">
        <v>5.45</v>
      </c>
      <c r="U69" s="28">
        <v>4.33</v>
      </c>
      <c r="V69" s="28">
        <v>11.73</v>
      </c>
      <c r="W69" s="28">
        <v>0.22</v>
      </c>
      <c r="X69" s="28">
        <v>0.03</v>
      </c>
      <c r="Y69" s="28">
        <v>76.8</v>
      </c>
      <c r="Z69" s="28">
        <v>16.05</v>
      </c>
      <c r="AA69" s="28">
        <v>3.02</v>
      </c>
      <c r="AB69" s="28">
        <v>0.01</v>
      </c>
      <c r="AC69" s="28">
        <v>0.01</v>
      </c>
      <c r="AD69" s="28">
        <v>0.11</v>
      </c>
      <c r="AE69" s="28">
        <v>0.23</v>
      </c>
      <c r="AF69" s="28">
        <v>3.45</v>
      </c>
    </row>
    <row r="70" spans="1:32" s="2" customFormat="1" ht="15">
      <c r="A70" s="28" t="s">
        <v>67</v>
      </c>
      <c r="B70" s="28" t="s">
        <v>106</v>
      </c>
      <c r="C70" s="29" t="s">
        <v>80</v>
      </c>
      <c r="D70" s="29">
        <v>14.72</v>
      </c>
      <c r="E70" s="29">
        <v>8.2899999999999991</v>
      </c>
      <c r="F70" s="29">
        <v>9.34</v>
      </c>
      <c r="G70" s="29">
        <v>173.41978800000004</v>
      </c>
      <c r="H70" s="28">
        <v>1.1399999999999999</v>
      </c>
      <c r="I70" s="28">
        <v>5.2</v>
      </c>
      <c r="J70" s="28">
        <v>1.1399999999999999</v>
      </c>
      <c r="K70" s="28">
        <v>0</v>
      </c>
      <c r="L70" s="28">
        <v>1.9</v>
      </c>
      <c r="M70" s="28">
        <v>7.44</v>
      </c>
      <c r="N70" s="28">
        <v>1.04</v>
      </c>
      <c r="O70" s="28">
        <v>0</v>
      </c>
      <c r="P70" s="28">
        <v>0</v>
      </c>
      <c r="Q70" s="28">
        <v>0.05</v>
      </c>
      <c r="R70" s="28">
        <v>2.44</v>
      </c>
      <c r="S70" s="28">
        <v>0</v>
      </c>
      <c r="T70" s="28">
        <v>46.15</v>
      </c>
      <c r="U70" s="28">
        <v>47.68</v>
      </c>
      <c r="V70" s="28">
        <v>208.13</v>
      </c>
      <c r="W70" s="28">
        <v>1.03</v>
      </c>
      <c r="X70" s="28">
        <v>6.01</v>
      </c>
      <c r="Y70" s="28">
        <v>8.33</v>
      </c>
      <c r="Z70" s="28">
        <v>11.76</v>
      </c>
      <c r="AA70" s="28">
        <v>3.8</v>
      </c>
      <c r="AB70" s="28">
        <v>0.09</v>
      </c>
      <c r="AC70" s="28">
        <v>0.1</v>
      </c>
      <c r="AD70" s="28">
        <v>1.07</v>
      </c>
      <c r="AE70" s="28">
        <v>0.66</v>
      </c>
      <c r="AF70" s="28">
        <v>1.61</v>
      </c>
    </row>
    <row r="71" spans="1:32" s="2" customFormat="1" ht="15">
      <c r="A71" s="28" t="s">
        <v>107</v>
      </c>
      <c r="B71" s="28" t="s">
        <v>108</v>
      </c>
      <c r="C71" s="29" t="s">
        <v>64</v>
      </c>
      <c r="D71" s="29">
        <v>4.1399999999999997</v>
      </c>
      <c r="E71" s="29">
        <v>5.36</v>
      </c>
      <c r="F71" s="29">
        <v>24.25</v>
      </c>
      <c r="G71" s="29">
        <v>167.92933679999999</v>
      </c>
      <c r="H71" s="28">
        <v>3.68</v>
      </c>
      <c r="I71" s="28">
        <v>0.12</v>
      </c>
      <c r="J71" s="28">
        <v>3.68</v>
      </c>
      <c r="K71" s="28">
        <v>0</v>
      </c>
      <c r="L71" s="28">
        <v>3.86</v>
      </c>
      <c r="M71" s="28">
        <v>20.39</v>
      </c>
      <c r="N71" s="28">
        <v>1.9</v>
      </c>
      <c r="O71" s="28">
        <v>0</v>
      </c>
      <c r="P71" s="28">
        <v>0</v>
      </c>
      <c r="Q71" s="28">
        <v>0.35</v>
      </c>
      <c r="R71" s="28">
        <v>2.95</v>
      </c>
      <c r="S71" s="28">
        <v>485.4</v>
      </c>
      <c r="T71" s="28">
        <v>67.45</v>
      </c>
      <c r="U71" s="28">
        <v>35.93</v>
      </c>
      <c r="V71" s="28">
        <v>114.39</v>
      </c>
      <c r="W71" s="28">
        <v>1.24</v>
      </c>
      <c r="X71" s="28">
        <v>22.75</v>
      </c>
      <c r="Y71" s="28">
        <v>42.34</v>
      </c>
      <c r="Z71" s="28">
        <v>46.39</v>
      </c>
      <c r="AA71" s="28">
        <v>0.2</v>
      </c>
      <c r="AB71" s="28">
        <v>0.14000000000000001</v>
      </c>
      <c r="AC71" s="28">
        <v>0.15</v>
      </c>
      <c r="AD71" s="28">
        <v>1.59</v>
      </c>
      <c r="AE71" s="28">
        <v>3.08</v>
      </c>
      <c r="AF71" s="28">
        <v>12.2</v>
      </c>
    </row>
    <row r="72" spans="1:32" s="2" customFormat="1" ht="15">
      <c r="A72" s="28" t="s">
        <v>109</v>
      </c>
      <c r="B72" s="28" t="s">
        <v>110</v>
      </c>
      <c r="C72" s="29" t="s">
        <v>71</v>
      </c>
      <c r="D72" s="29">
        <v>0.17</v>
      </c>
      <c r="E72" s="29">
        <v>0.03</v>
      </c>
      <c r="F72" s="29">
        <v>12.02</v>
      </c>
      <c r="G72" s="29">
        <v>48.358455999999997</v>
      </c>
      <c r="H72" s="28">
        <v>0.02</v>
      </c>
      <c r="I72" s="28">
        <v>0</v>
      </c>
      <c r="J72" s="28">
        <v>0.02</v>
      </c>
      <c r="K72" s="28">
        <v>0</v>
      </c>
      <c r="L72" s="28">
        <v>12.02</v>
      </c>
      <c r="M72" s="28">
        <v>0</v>
      </c>
      <c r="N72" s="28">
        <v>0.25</v>
      </c>
      <c r="O72" s="28">
        <v>0</v>
      </c>
      <c r="P72" s="28">
        <v>0</v>
      </c>
      <c r="Q72" s="28">
        <v>0.4</v>
      </c>
      <c r="R72" s="28">
        <v>0.08</v>
      </c>
      <c r="S72" s="28">
        <v>40.24</v>
      </c>
      <c r="T72" s="28">
        <v>68</v>
      </c>
      <c r="U72" s="28">
        <v>46.07</v>
      </c>
      <c r="V72" s="28">
        <v>54.38</v>
      </c>
      <c r="W72" s="28">
        <v>0.91</v>
      </c>
      <c r="X72" s="28">
        <v>0.23</v>
      </c>
      <c r="Y72" s="28">
        <v>160</v>
      </c>
      <c r="Z72" s="28">
        <v>34.24</v>
      </c>
      <c r="AA72" s="28">
        <v>0.6</v>
      </c>
      <c r="AB72" s="28">
        <v>0.05</v>
      </c>
      <c r="AC72" s="28">
        <v>0.05</v>
      </c>
      <c r="AD72" s="28">
        <v>0.68</v>
      </c>
      <c r="AE72" s="28">
        <v>1.07</v>
      </c>
      <c r="AF72" s="28">
        <v>13.12</v>
      </c>
    </row>
    <row r="73" spans="1:32" s="2" customFormat="1" ht="15">
      <c r="A73" s="28" t="s">
        <v>65</v>
      </c>
      <c r="B73" s="28" t="s">
        <v>53</v>
      </c>
      <c r="C73" s="29" t="s">
        <v>66</v>
      </c>
      <c r="D73" s="29">
        <v>1.98</v>
      </c>
      <c r="E73" s="29">
        <v>0.2</v>
      </c>
      <c r="F73" s="29">
        <v>14.01</v>
      </c>
      <c r="G73" s="29">
        <v>67.440299999999993</v>
      </c>
      <c r="H73" s="28">
        <v>0.06</v>
      </c>
      <c r="I73" s="28">
        <v>0</v>
      </c>
      <c r="J73" s="28">
        <v>0</v>
      </c>
      <c r="K73" s="28">
        <v>0</v>
      </c>
      <c r="L73" s="28">
        <v>0.33</v>
      </c>
      <c r="M73" s="28">
        <v>13.68</v>
      </c>
      <c r="N73" s="28">
        <v>0.06</v>
      </c>
      <c r="O73" s="28">
        <v>0</v>
      </c>
      <c r="P73" s="28">
        <v>0</v>
      </c>
      <c r="Q73" s="28">
        <v>0.09</v>
      </c>
      <c r="R73" s="28">
        <v>0.54</v>
      </c>
      <c r="S73" s="28">
        <v>73.709999999999994</v>
      </c>
      <c r="T73" s="28">
        <v>4.49</v>
      </c>
      <c r="U73" s="28">
        <v>6.63</v>
      </c>
      <c r="V73" s="28">
        <v>17.489999999999998</v>
      </c>
      <c r="W73" s="28">
        <v>0.46</v>
      </c>
      <c r="X73" s="28">
        <v>0</v>
      </c>
      <c r="Y73" s="28">
        <v>0</v>
      </c>
      <c r="Z73" s="28">
        <v>0</v>
      </c>
      <c r="AA73" s="28">
        <v>0.39</v>
      </c>
      <c r="AB73" s="28">
        <v>0.04</v>
      </c>
      <c r="AC73" s="28">
        <v>0.01</v>
      </c>
      <c r="AD73" s="28">
        <v>0.41</v>
      </c>
      <c r="AE73" s="28">
        <v>0.93</v>
      </c>
      <c r="AF73" s="28">
        <v>0</v>
      </c>
    </row>
    <row r="74" spans="1:32" s="2" customFormat="1" ht="15">
      <c r="A74" s="28" t="s">
        <v>67</v>
      </c>
      <c r="B74" s="28" t="s">
        <v>45</v>
      </c>
      <c r="C74" s="29" t="s">
        <v>68</v>
      </c>
      <c r="D74" s="29">
        <v>1.32</v>
      </c>
      <c r="E74" s="29">
        <v>0.24</v>
      </c>
      <c r="F74" s="29">
        <v>6.68</v>
      </c>
      <c r="G74" s="29">
        <v>38.676000000000002</v>
      </c>
      <c r="H74" s="28">
        <v>0.04</v>
      </c>
      <c r="I74" s="28">
        <v>0</v>
      </c>
      <c r="J74" s="28">
        <v>0.04</v>
      </c>
      <c r="K74" s="28">
        <v>0</v>
      </c>
      <c r="L74" s="28">
        <v>0.24</v>
      </c>
      <c r="M74" s="28">
        <v>6.44</v>
      </c>
      <c r="N74" s="28">
        <v>1.66</v>
      </c>
      <c r="O74" s="28">
        <v>0</v>
      </c>
      <c r="P74" s="28">
        <v>0</v>
      </c>
      <c r="Q74" s="28">
        <v>0.2</v>
      </c>
      <c r="R74" s="28">
        <v>0.5</v>
      </c>
      <c r="S74" s="28">
        <v>0</v>
      </c>
      <c r="T74" s="28">
        <v>7</v>
      </c>
      <c r="U74" s="28">
        <v>9.4</v>
      </c>
      <c r="V74" s="28">
        <v>31.6</v>
      </c>
      <c r="W74" s="28">
        <v>0.78</v>
      </c>
      <c r="X74" s="28">
        <v>0</v>
      </c>
      <c r="Y74" s="28">
        <v>1</v>
      </c>
      <c r="Z74" s="28">
        <v>0.2</v>
      </c>
      <c r="AA74" s="28">
        <v>0.28000000000000003</v>
      </c>
      <c r="AB74" s="28">
        <v>0.04</v>
      </c>
      <c r="AC74" s="28">
        <v>0.02</v>
      </c>
      <c r="AD74" s="28">
        <v>0.14000000000000001</v>
      </c>
      <c r="AE74" s="28">
        <v>0.4</v>
      </c>
      <c r="AF74" s="28">
        <v>0</v>
      </c>
    </row>
    <row r="75" spans="1:32" s="2" customFormat="1" ht="15">
      <c r="A75" s="12"/>
      <c r="B75" s="12" t="s">
        <v>46</v>
      </c>
      <c r="C75" s="14"/>
      <c r="D75" s="14">
        <v>23.91</v>
      </c>
      <c r="E75" s="14">
        <v>20.09</v>
      </c>
      <c r="F75" s="14">
        <v>77.12</v>
      </c>
      <c r="G75" s="14">
        <v>598.54</v>
      </c>
      <c r="H75" s="12">
        <v>5.79</v>
      </c>
      <c r="I75" s="12">
        <v>9.65</v>
      </c>
      <c r="J75" s="12">
        <v>5.73</v>
      </c>
      <c r="K75" s="12">
        <v>0</v>
      </c>
      <c r="L75" s="12">
        <v>28.94</v>
      </c>
      <c r="M75" s="12">
        <v>48.18</v>
      </c>
      <c r="N75" s="12">
        <v>5.4</v>
      </c>
      <c r="O75" s="12">
        <v>0</v>
      </c>
      <c r="P75" s="12">
        <v>0</v>
      </c>
      <c r="Q75" s="12">
        <v>1.24</v>
      </c>
      <c r="R75" s="12">
        <v>6.82</v>
      </c>
      <c r="S75" s="12">
        <v>599.35</v>
      </c>
      <c r="T75" s="12">
        <v>198.53</v>
      </c>
      <c r="U75" s="12">
        <v>150.04</v>
      </c>
      <c r="V75" s="12">
        <v>437.71</v>
      </c>
      <c r="W75" s="12">
        <v>4.6500000000000004</v>
      </c>
      <c r="X75" s="12">
        <v>29.02</v>
      </c>
      <c r="Y75" s="12">
        <v>288.45999999999998</v>
      </c>
      <c r="Z75" s="12">
        <v>108.64</v>
      </c>
      <c r="AA75" s="12">
        <v>8.2799999999999994</v>
      </c>
      <c r="AB75" s="12">
        <v>0.37</v>
      </c>
      <c r="AC75" s="12">
        <v>0.33</v>
      </c>
      <c r="AD75" s="12">
        <v>4</v>
      </c>
      <c r="AE75" s="12">
        <v>6.37</v>
      </c>
      <c r="AF75" s="12">
        <v>30.39</v>
      </c>
    </row>
    <row r="76" spans="1:32" s="2" customFormat="1" ht="15">
      <c r="A76" s="12"/>
      <c r="B76" s="13" t="s">
        <v>111</v>
      </c>
      <c r="C76" s="14"/>
      <c r="D76" s="14"/>
      <c r="E76" s="14"/>
      <c r="F76" s="14"/>
      <c r="G76" s="14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</row>
    <row r="77" spans="1:32" s="2" customFormat="1" ht="30">
      <c r="A77" s="28" t="s">
        <v>112</v>
      </c>
      <c r="B77" s="23" t="s">
        <v>113</v>
      </c>
      <c r="C77" s="29" t="s">
        <v>61</v>
      </c>
      <c r="D77" s="29">
        <v>0.86</v>
      </c>
      <c r="E77" s="29">
        <v>7.9</v>
      </c>
      <c r="F77" s="29">
        <v>2.44</v>
      </c>
      <c r="G77" s="29">
        <v>86.451026666666635</v>
      </c>
      <c r="H77" s="28">
        <v>1</v>
      </c>
      <c r="I77" s="28">
        <v>5.2</v>
      </c>
      <c r="J77" s="28">
        <v>0</v>
      </c>
      <c r="K77" s="28">
        <v>0</v>
      </c>
      <c r="L77" s="28">
        <v>2.23</v>
      </c>
      <c r="M77" s="28">
        <v>0.22</v>
      </c>
      <c r="N77" s="28">
        <v>1.1499999999999999</v>
      </c>
      <c r="O77" s="28">
        <v>0</v>
      </c>
      <c r="P77" s="28">
        <v>0</v>
      </c>
      <c r="Q77" s="28">
        <v>7.0000000000000007E-2</v>
      </c>
      <c r="R77" s="28">
        <v>1.08</v>
      </c>
      <c r="S77" s="28">
        <v>260.08999999999997</v>
      </c>
      <c r="T77" s="28">
        <v>30.43</v>
      </c>
      <c r="U77" s="28">
        <v>9.49</v>
      </c>
      <c r="V77" s="28">
        <v>32.270000000000003</v>
      </c>
      <c r="W77" s="28">
        <v>0.74</v>
      </c>
      <c r="X77" s="28">
        <v>0</v>
      </c>
      <c r="Y77" s="28">
        <v>0</v>
      </c>
      <c r="Z77" s="28">
        <v>0</v>
      </c>
      <c r="AA77" s="28">
        <v>3.59</v>
      </c>
      <c r="AB77" s="28">
        <v>0.01</v>
      </c>
      <c r="AC77" s="28">
        <v>0.03</v>
      </c>
      <c r="AD77" s="28">
        <v>7.0000000000000007E-2</v>
      </c>
      <c r="AE77" s="28">
        <v>0.22</v>
      </c>
      <c r="AF77" s="28">
        <v>17.97</v>
      </c>
    </row>
    <row r="78" spans="1:32" s="2" customFormat="1" ht="30">
      <c r="A78" s="28" t="s">
        <v>114</v>
      </c>
      <c r="B78" s="23" t="s">
        <v>115</v>
      </c>
      <c r="C78" s="29" t="s">
        <v>97</v>
      </c>
      <c r="D78" s="29">
        <v>1.91</v>
      </c>
      <c r="E78" s="29">
        <v>3.97</v>
      </c>
      <c r="F78" s="29">
        <v>7.68</v>
      </c>
      <c r="G78" s="29">
        <v>78.204157199999983</v>
      </c>
      <c r="H78" s="28">
        <v>1.38</v>
      </c>
      <c r="I78" s="28">
        <v>1.69</v>
      </c>
      <c r="J78" s="28">
        <v>1.38</v>
      </c>
      <c r="K78" s="28">
        <v>0</v>
      </c>
      <c r="L78" s="28">
        <v>3.65</v>
      </c>
      <c r="M78" s="28">
        <v>4.03</v>
      </c>
      <c r="N78" s="28">
        <v>1.77</v>
      </c>
      <c r="O78" s="28">
        <v>0</v>
      </c>
      <c r="P78" s="28">
        <v>0</v>
      </c>
      <c r="Q78" s="28">
        <v>0.31</v>
      </c>
      <c r="R78" s="28">
        <v>1.37</v>
      </c>
      <c r="S78" s="28">
        <v>776.64</v>
      </c>
      <c r="T78" s="28">
        <v>95.19</v>
      </c>
      <c r="U78" s="28">
        <v>65.12</v>
      </c>
      <c r="V78" s="28">
        <v>100.73</v>
      </c>
      <c r="W78" s="28">
        <v>1.5</v>
      </c>
      <c r="X78" s="28">
        <v>7.8</v>
      </c>
      <c r="Y78" s="28">
        <v>1247.17</v>
      </c>
      <c r="Z78" s="28">
        <v>273.39999999999998</v>
      </c>
      <c r="AA78" s="28">
        <v>1.96</v>
      </c>
      <c r="AB78" s="28">
        <v>0.11</v>
      </c>
      <c r="AC78" s="28">
        <v>0.11</v>
      </c>
      <c r="AD78" s="28">
        <v>1.37</v>
      </c>
      <c r="AE78" s="28">
        <v>2.29</v>
      </c>
      <c r="AF78" s="28">
        <v>20.45</v>
      </c>
    </row>
    <row r="79" spans="1:32" s="2" customFormat="1" ht="15">
      <c r="A79" s="28" t="s">
        <v>116</v>
      </c>
      <c r="B79" s="23" t="s">
        <v>117</v>
      </c>
      <c r="C79" s="86" t="s">
        <v>80</v>
      </c>
      <c r="D79" s="29">
        <v>15.02</v>
      </c>
      <c r="E79" s="29">
        <v>15.69</v>
      </c>
      <c r="F79" s="29">
        <v>5.31</v>
      </c>
      <c r="G79" s="29">
        <v>224.17120000000003</v>
      </c>
      <c r="H79" s="28">
        <v>8.0500000000000007</v>
      </c>
      <c r="I79" s="28">
        <v>0.11</v>
      </c>
      <c r="J79" s="28">
        <v>2.36</v>
      </c>
      <c r="K79" s="28">
        <v>0</v>
      </c>
      <c r="L79" s="28">
        <v>1.87</v>
      </c>
      <c r="M79" s="28">
        <v>3.44</v>
      </c>
      <c r="N79" s="28">
        <v>0.66</v>
      </c>
      <c r="O79" s="28">
        <v>0</v>
      </c>
      <c r="P79" s="28">
        <v>0</v>
      </c>
      <c r="Q79" s="28">
        <v>0.1</v>
      </c>
      <c r="R79" s="28">
        <v>2.04</v>
      </c>
      <c r="S79" s="28">
        <v>429.26</v>
      </c>
      <c r="T79" s="28">
        <v>38.409999999999997</v>
      </c>
      <c r="U79" s="28">
        <v>35.93</v>
      </c>
      <c r="V79" s="28">
        <v>176.41</v>
      </c>
      <c r="W79" s="28">
        <v>2.61</v>
      </c>
      <c r="X79" s="28">
        <v>17</v>
      </c>
      <c r="Y79" s="28">
        <v>109.65</v>
      </c>
      <c r="Z79" s="28">
        <v>41.7</v>
      </c>
      <c r="AA79" s="28">
        <v>0.69</v>
      </c>
      <c r="AB79" s="28">
        <v>0.06</v>
      </c>
      <c r="AC79" s="28">
        <v>0.12</v>
      </c>
      <c r="AD79" s="28">
        <v>3.53</v>
      </c>
      <c r="AE79" s="28">
        <v>7.17</v>
      </c>
      <c r="AF79" s="28">
        <v>3.56</v>
      </c>
    </row>
    <row r="80" spans="1:32" s="2" customFormat="1" ht="15">
      <c r="A80" s="28" t="s">
        <v>118</v>
      </c>
      <c r="B80" s="23" t="s">
        <v>119</v>
      </c>
      <c r="C80" s="29" t="s">
        <v>64</v>
      </c>
      <c r="D80" s="29">
        <v>7.28</v>
      </c>
      <c r="E80" s="29">
        <v>6.46</v>
      </c>
      <c r="F80" s="29">
        <v>47.79</v>
      </c>
      <c r="G80" s="29">
        <v>287.705196</v>
      </c>
      <c r="H80" s="28">
        <v>4.3899999999999997</v>
      </c>
      <c r="I80" s="28">
        <v>31.56</v>
      </c>
      <c r="J80" s="28">
        <v>4.3899999999999997</v>
      </c>
      <c r="K80" s="28">
        <v>0</v>
      </c>
      <c r="L80" s="28">
        <v>1.45</v>
      </c>
      <c r="M80" s="28">
        <v>46.34</v>
      </c>
      <c r="N80" s="28">
        <v>2.48</v>
      </c>
      <c r="O80" s="28">
        <v>0</v>
      </c>
      <c r="P80" s="28">
        <v>0</v>
      </c>
      <c r="Q80" s="28">
        <v>0</v>
      </c>
      <c r="R80" s="28">
        <v>2.29</v>
      </c>
      <c r="S80" s="28">
        <v>698.99</v>
      </c>
      <c r="T80" s="28">
        <v>20.07</v>
      </c>
      <c r="U80" s="28">
        <v>10.62</v>
      </c>
      <c r="V80" s="28">
        <v>59.38</v>
      </c>
      <c r="W80" s="28">
        <v>1.0900000000000001</v>
      </c>
      <c r="X80" s="28">
        <v>21.6</v>
      </c>
      <c r="Y80" s="28">
        <v>21.6</v>
      </c>
      <c r="Z80" s="28">
        <v>40.5</v>
      </c>
      <c r="AA80" s="28">
        <v>1.2</v>
      </c>
      <c r="AB80" s="28">
        <v>0.09</v>
      </c>
      <c r="AC80" s="28">
        <v>0.03</v>
      </c>
      <c r="AD80" s="28">
        <v>0.72</v>
      </c>
      <c r="AE80" s="28">
        <v>2.16</v>
      </c>
      <c r="AF80" s="28">
        <v>0</v>
      </c>
    </row>
    <row r="81" spans="1:32" s="2" customFormat="1" ht="15">
      <c r="A81" s="28" t="s">
        <v>65</v>
      </c>
      <c r="B81" s="23" t="s">
        <v>53</v>
      </c>
      <c r="C81" s="29" t="s">
        <v>66</v>
      </c>
      <c r="D81" s="29">
        <v>1.98</v>
      </c>
      <c r="E81" s="29">
        <v>0.2</v>
      </c>
      <c r="F81" s="29">
        <v>14.01</v>
      </c>
      <c r="G81" s="29">
        <v>67.440299999999993</v>
      </c>
      <c r="H81" s="28">
        <v>0.06</v>
      </c>
      <c r="I81" s="28">
        <v>0</v>
      </c>
      <c r="J81" s="28">
        <v>0</v>
      </c>
      <c r="K81" s="28">
        <v>0</v>
      </c>
      <c r="L81" s="28">
        <v>0.33</v>
      </c>
      <c r="M81" s="28">
        <v>13.68</v>
      </c>
      <c r="N81" s="28">
        <v>0.06</v>
      </c>
      <c r="O81" s="28">
        <v>0</v>
      </c>
      <c r="P81" s="28">
        <v>0</v>
      </c>
      <c r="Q81" s="28">
        <v>0.09</v>
      </c>
      <c r="R81" s="28">
        <v>0.54</v>
      </c>
      <c r="S81" s="28">
        <v>73.709999999999994</v>
      </c>
      <c r="T81" s="28">
        <v>4.49</v>
      </c>
      <c r="U81" s="28">
        <v>6.63</v>
      </c>
      <c r="V81" s="28">
        <v>17.489999999999998</v>
      </c>
      <c r="W81" s="28">
        <v>0.46</v>
      </c>
      <c r="X81" s="28">
        <v>0</v>
      </c>
      <c r="Y81" s="28">
        <v>0</v>
      </c>
      <c r="Z81" s="28">
        <v>0</v>
      </c>
      <c r="AA81" s="28">
        <v>0.39</v>
      </c>
      <c r="AB81" s="28">
        <v>0.04</v>
      </c>
      <c r="AC81" s="28">
        <v>0.01</v>
      </c>
      <c r="AD81" s="28">
        <v>0.41</v>
      </c>
      <c r="AE81" s="28">
        <v>0.93</v>
      </c>
      <c r="AF81" s="28">
        <v>0</v>
      </c>
    </row>
    <row r="82" spans="1:32" s="2" customFormat="1" ht="15">
      <c r="A82" s="28" t="s">
        <v>67</v>
      </c>
      <c r="B82" s="23" t="s">
        <v>45</v>
      </c>
      <c r="C82" s="29" t="s">
        <v>68</v>
      </c>
      <c r="D82" s="29">
        <v>1.32</v>
      </c>
      <c r="E82" s="29">
        <v>0.24</v>
      </c>
      <c r="F82" s="29">
        <v>6.68</v>
      </c>
      <c r="G82" s="29">
        <v>38.676000000000002</v>
      </c>
      <c r="H82" s="28">
        <v>0.04</v>
      </c>
      <c r="I82" s="28">
        <v>0</v>
      </c>
      <c r="J82" s="28">
        <v>0.04</v>
      </c>
      <c r="K82" s="28">
        <v>0</v>
      </c>
      <c r="L82" s="28">
        <v>0.24</v>
      </c>
      <c r="M82" s="28">
        <v>6.44</v>
      </c>
      <c r="N82" s="28">
        <v>1.66</v>
      </c>
      <c r="O82" s="28">
        <v>0</v>
      </c>
      <c r="P82" s="28">
        <v>0</v>
      </c>
      <c r="Q82" s="28">
        <v>0.2</v>
      </c>
      <c r="R82" s="28">
        <v>0.5</v>
      </c>
      <c r="S82" s="28">
        <v>0</v>
      </c>
      <c r="T82" s="28">
        <v>7</v>
      </c>
      <c r="U82" s="28">
        <v>9.4</v>
      </c>
      <c r="V82" s="28">
        <v>31.6</v>
      </c>
      <c r="W82" s="28">
        <v>0.78</v>
      </c>
      <c r="X82" s="28">
        <v>0</v>
      </c>
      <c r="Y82" s="28">
        <v>1</v>
      </c>
      <c r="Z82" s="28">
        <v>0.2</v>
      </c>
      <c r="AA82" s="28">
        <v>0.28000000000000003</v>
      </c>
      <c r="AB82" s="28">
        <v>0.04</v>
      </c>
      <c r="AC82" s="28">
        <v>0.02</v>
      </c>
      <c r="AD82" s="28">
        <v>0.14000000000000001</v>
      </c>
      <c r="AE82" s="28">
        <v>0.4</v>
      </c>
      <c r="AF82" s="28">
        <v>0</v>
      </c>
    </row>
    <row r="83" spans="1:32" s="2" customFormat="1" ht="30">
      <c r="A83" s="28" t="s">
        <v>69</v>
      </c>
      <c r="B83" s="23" t="s">
        <v>120</v>
      </c>
      <c r="C83" s="29" t="s">
        <v>71</v>
      </c>
      <c r="D83" s="29">
        <v>0.12</v>
      </c>
      <c r="E83" s="29">
        <v>0</v>
      </c>
      <c r="F83" s="29">
        <v>17.16</v>
      </c>
      <c r="G83" s="29">
        <v>66.87821653333333</v>
      </c>
      <c r="H83" s="28">
        <v>0</v>
      </c>
      <c r="I83" s="28">
        <v>0</v>
      </c>
      <c r="J83" s="28">
        <v>0</v>
      </c>
      <c r="K83" s="28">
        <v>0</v>
      </c>
      <c r="L83" s="28">
        <v>17.16</v>
      </c>
      <c r="M83" s="28">
        <v>0</v>
      </c>
      <c r="N83" s="28">
        <v>7.0000000000000007E-2</v>
      </c>
      <c r="O83" s="28">
        <v>0</v>
      </c>
      <c r="P83" s="28">
        <v>0</v>
      </c>
      <c r="Q83" s="28">
        <v>0.36</v>
      </c>
      <c r="R83" s="28">
        <v>0.09</v>
      </c>
      <c r="S83" s="28">
        <v>0</v>
      </c>
      <c r="T83" s="28">
        <v>81.430000000000007</v>
      </c>
      <c r="U83" s="28">
        <v>55.72</v>
      </c>
      <c r="V83" s="28">
        <v>62.94</v>
      </c>
      <c r="W83" s="28">
        <v>1.1399999999999999</v>
      </c>
      <c r="X83" s="28">
        <v>0</v>
      </c>
      <c r="Y83" s="28">
        <v>189.61</v>
      </c>
      <c r="Z83" s="28">
        <v>35.81</v>
      </c>
      <c r="AA83" s="28">
        <v>0.63</v>
      </c>
      <c r="AB83" s="28">
        <v>0.05</v>
      </c>
      <c r="AC83" s="28">
        <v>0.06</v>
      </c>
      <c r="AD83" s="28">
        <v>0.77</v>
      </c>
      <c r="AE83" s="28">
        <v>1.05</v>
      </c>
      <c r="AF83" s="28">
        <v>40.200000000000003</v>
      </c>
    </row>
    <row r="84" spans="1:32" s="2" customFormat="1" ht="15">
      <c r="A84" s="12"/>
      <c r="B84" s="12" t="s">
        <v>46</v>
      </c>
      <c r="C84" s="14"/>
      <c r="D84" s="14">
        <v>28.5</v>
      </c>
      <c r="E84" s="14">
        <v>34.46</v>
      </c>
      <c r="F84" s="14">
        <v>101.07</v>
      </c>
      <c r="G84" s="14">
        <v>849.53</v>
      </c>
      <c r="H84" s="12">
        <v>14.91</v>
      </c>
      <c r="I84" s="12">
        <v>38.56</v>
      </c>
      <c r="J84" s="12">
        <v>8.16</v>
      </c>
      <c r="K84" s="12">
        <v>0</v>
      </c>
      <c r="L84" s="12">
        <v>26.93</v>
      </c>
      <c r="M84" s="12">
        <v>74.14</v>
      </c>
      <c r="N84" s="12">
        <v>7.85</v>
      </c>
      <c r="O84" s="12">
        <v>0</v>
      </c>
      <c r="P84" s="12">
        <v>0</v>
      </c>
      <c r="Q84" s="12">
        <v>1.1299999999999999</v>
      </c>
      <c r="R84" s="12">
        <v>7.91</v>
      </c>
      <c r="S84" s="12">
        <v>2238.69</v>
      </c>
      <c r="T84" s="12">
        <v>277.02</v>
      </c>
      <c r="U84" s="12">
        <v>192.91</v>
      </c>
      <c r="V84" s="12">
        <v>480.81</v>
      </c>
      <c r="W84" s="12">
        <v>8.32</v>
      </c>
      <c r="X84" s="12">
        <v>46.4</v>
      </c>
      <c r="Y84" s="12">
        <v>1569.03</v>
      </c>
      <c r="Z84" s="12">
        <v>391.61</v>
      </c>
      <c r="AA84" s="12">
        <v>8.74</v>
      </c>
      <c r="AB84" s="12">
        <v>0.4</v>
      </c>
      <c r="AC84" s="12">
        <v>0.38</v>
      </c>
      <c r="AD84" s="12">
        <v>7</v>
      </c>
      <c r="AE84" s="12">
        <v>14.23</v>
      </c>
      <c r="AF84" s="12">
        <v>82.17</v>
      </c>
    </row>
    <row r="85" spans="1:32" s="2" customFormat="1" ht="15">
      <c r="A85" s="12"/>
      <c r="B85" s="12" t="s">
        <v>54</v>
      </c>
      <c r="C85" s="14"/>
      <c r="D85" s="14">
        <v>52.42</v>
      </c>
      <c r="E85" s="14">
        <v>54.55</v>
      </c>
      <c r="F85" s="14">
        <v>178.19</v>
      </c>
      <c r="G85" s="14">
        <v>1448.06</v>
      </c>
      <c r="H85" s="12">
        <v>20.7</v>
      </c>
      <c r="I85" s="12">
        <v>48.22</v>
      </c>
      <c r="J85" s="12">
        <v>13.89</v>
      </c>
      <c r="K85" s="12">
        <v>0</v>
      </c>
      <c r="L85" s="12">
        <v>55.86</v>
      </c>
      <c r="M85" s="12">
        <v>122.32</v>
      </c>
      <c r="N85" s="12">
        <v>13.25</v>
      </c>
      <c r="O85" s="12">
        <v>0</v>
      </c>
      <c r="P85" s="12">
        <v>0</v>
      </c>
      <c r="Q85" s="12">
        <v>2.37</v>
      </c>
      <c r="R85" s="12">
        <v>14.73</v>
      </c>
      <c r="S85" s="12">
        <v>2838.04</v>
      </c>
      <c r="T85" s="12">
        <v>475.55</v>
      </c>
      <c r="U85" s="12">
        <v>342.95</v>
      </c>
      <c r="V85" s="12">
        <v>918.52</v>
      </c>
      <c r="W85" s="12">
        <v>12.97</v>
      </c>
      <c r="X85" s="12">
        <v>75.42</v>
      </c>
      <c r="Y85" s="12">
        <v>1857.49</v>
      </c>
      <c r="Z85" s="12">
        <v>500.25</v>
      </c>
      <c r="AA85" s="12">
        <v>17.02</v>
      </c>
      <c r="AB85" s="12">
        <v>0.76</v>
      </c>
      <c r="AC85" s="12">
        <v>0.71</v>
      </c>
      <c r="AD85" s="12">
        <v>11</v>
      </c>
      <c r="AE85" s="12">
        <v>20.6</v>
      </c>
      <c r="AF85" s="12">
        <v>112.56</v>
      </c>
    </row>
    <row r="86" spans="1:32" s="2" customFormat="1" ht="15">
      <c r="C86" s="4"/>
      <c r="D86" s="4"/>
      <c r="E86" s="4"/>
      <c r="F86" s="4"/>
      <c r="G86" s="4"/>
    </row>
    <row r="87" spans="1:32" s="2" customFormat="1" ht="15">
      <c r="A87" s="99" t="s">
        <v>28</v>
      </c>
      <c r="B87" s="99" t="s">
        <v>0</v>
      </c>
      <c r="C87" s="99" t="s">
        <v>4</v>
      </c>
      <c r="D87" s="30" t="s">
        <v>2</v>
      </c>
      <c r="E87" s="30" t="s">
        <v>6</v>
      </c>
      <c r="F87" s="99" t="s">
        <v>5</v>
      </c>
      <c r="G87" s="99" t="s">
        <v>3</v>
      </c>
      <c r="H87" s="32" t="s">
        <v>7</v>
      </c>
      <c r="I87" s="32" t="s">
        <v>8</v>
      </c>
      <c r="J87" s="32" t="s">
        <v>26</v>
      </c>
      <c r="K87" s="32" t="s">
        <v>9</v>
      </c>
      <c r="L87" s="32" t="s">
        <v>10</v>
      </c>
      <c r="M87" s="32" t="s">
        <v>11</v>
      </c>
      <c r="N87" s="32" t="s">
        <v>12</v>
      </c>
      <c r="O87" s="32" t="s">
        <v>13</v>
      </c>
      <c r="P87" s="32" t="s">
        <v>14</v>
      </c>
      <c r="Q87" s="32" t="s">
        <v>15</v>
      </c>
      <c r="R87" s="32" t="s">
        <v>16</v>
      </c>
      <c r="S87" s="32" t="s">
        <v>17</v>
      </c>
      <c r="T87" s="100" t="s">
        <v>27</v>
      </c>
      <c r="U87" s="100"/>
      <c r="V87" s="100"/>
      <c r="W87" s="100"/>
      <c r="X87" s="101" t="s">
        <v>29</v>
      </c>
      <c r="Y87" s="101"/>
      <c r="Z87" s="101"/>
      <c r="AA87" s="101"/>
      <c r="AB87" s="101"/>
      <c r="AC87" s="101"/>
      <c r="AD87" s="101"/>
      <c r="AE87" s="101"/>
      <c r="AF87" s="101"/>
    </row>
    <row r="88" spans="1:32" s="2" customFormat="1" ht="15">
      <c r="A88" s="99"/>
      <c r="B88" s="99"/>
      <c r="C88" s="99"/>
      <c r="D88" s="30" t="s">
        <v>1</v>
      </c>
      <c r="E88" s="30" t="s">
        <v>1</v>
      </c>
      <c r="F88" s="99"/>
      <c r="G88" s="99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1" t="s">
        <v>18</v>
      </c>
      <c r="U88" s="31" t="s">
        <v>19</v>
      </c>
      <c r="V88" s="31" t="s">
        <v>20</v>
      </c>
      <c r="W88" s="31" t="s">
        <v>21</v>
      </c>
      <c r="X88" s="31" t="s">
        <v>30</v>
      </c>
      <c r="Y88" s="31" t="s">
        <v>22</v>
      </c>
      <c r="Z88" s="31" t="s">
        <v>31</v>
      </c>
      <c r="AA88" s="31" t="s">
        <v>32</v>
      </c>
      <c r="AB88" s="31" t="s">
        <v>33</v>
      </c>
      <c r="AC88" s="31" t="s">
        <v>23</v>
      </c>
      <c r="AD88" s="31" t="s">
        <v>24</v>
      </c>
      <c r="AE88" s="31" t="s">
        <v>25</v>
      </c>
      <c r="AF88" s="31" t="s">
        <v>34</v>
      </c>
    </row>
    <row r="89" spans="1:32" s="2" customFormat="1" ht="15">
      <c r="A89" s="12"/>
      <c r="B89" s="13" t="s">
        <v>121</v>
      </c>
      <c r="C89" s="14"/>
      <c r="D89" s="14"/>
      <c r="E89" s="14"/>
      <c r="F89" s="14"/>
      <c r="G89" s="14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</row>
    <row r="90" spans="1:32" s="2" customFormat="1" ht="15">
      <c r="A90" s="32" t="s">
        <v>57</v>
      </c>
      <c r="B90" s="32" t="s">
        <v>58</v>
      </c>
      <c r="C90" s="33" t="s">
        <v>61</v>
      </c>
      <c r="D90" s="33">
        <v>0.6</v>
      </c>
      <c r="E90" s="33">
        <v>7.0000000000000007E-2</v>
      </c>
      <c r="F90" s="33">
        <v>1.82</v>
      </c>
      <c r="G90" s="33">
        <v>11.673839999999998</v>
      </c>
      <c r="H90" s="32">
        <v>0</v>
      </c>
      <c r="I90" s="32">
        <v>0</v>
      </c>
      <c r="J90" s="32">
        <v>0</v>
      </c>
      <c r="K90" s="32">
        <v>0</v>
      </c>
      <c r="L90" s="32">
        <v>1.75</v>
      </c>
      <c r="M90" s="32">
        <v>7.0000000000000007E-2</v>
      </c>
      <c r="N90" s="32">
        <v>0.73</v>
      </c>
      <c r="O90" s="32">
        <v>0</v>
      </c>
      <c r="P90" s="32">
        <v>0</v>
      </c>
      <c r="Q90" s="32">
        <v>0.08</v>
      </c>
      <c r="R90" s="32">
        <v>0.4</v>
      </c>
      <c r="S90" s="32">
        <v>0</v>
      </c>
      <c r="T90" s="32">
        <v>16.190000000000001</v>
      </c>
      <c r="U90" s="32">
        <v>9.74</v>
      </c>
      <c r="V90" s="32">
        <v>29.23</v>
      </c>
      <c r="W90" s="32">
        <v>0.42</v>
      </c>
      <c r="X90" s="32">
        <v>0</v>
      </c>
      <c r="Y90" s="32">
        <v>38.4</v>
      </c>
      <c r="Z90" s="32">
        <v>8</v>
      </c>
      <c r="AA90" s="32">
        <v>0.08</v>
      </c>
      <c r="AB90" s="32">
        <v>0.02</v>
      </c>
      <c r="AC90" s="32">
        <v>0.03</v>
      </c>
      <c r="AD90" s="32">
        <v>0.13</v>
      </c>
      <c r="AE90" s="32">
        <v>0.24</v>
      </c>
      <c r="AF90" s="32">
        <v>3.2</v>
      </c>
    </row>
    <row r="91" spans="1:32" s="2" customFormat="1" ht="15">
      <c r="A91" s="32" t="s">
        <v>122</v>
      </c>
      <c r="B91" s="32" t="s">
        <v>123</v>
      </c>
      <c r="C91" s="33" t="s">
        <v>80</v>
      </c>
      <c r="D91" s="33">
        <v>11.86</v>
      </c>
      <c r="E91" s="33">
        <v>13.8</v>
      </c>
      <c r="F91" s="33">
        <v>15.79</v>
      </c>
      <c r="G91" s="33">
        <v>136.91762299999999</v>
      </c>
      <c r="H91" s="32">
        <v>0.45</v>
      </c>
      <c r="I91" s="32">
        <v>0.81</v>
      </c>
      <c r="J91" s="32">
        <v>0.45</v>
      </c>
      <c r="K91" s="32">
        <v>0</v>
      </c>
      <c r="L91" s="32">
        <v>1.77</v>
      </c>
      <c r="M91" s="32">
        <v>9.02</v>
      </c>
      <c r="N91" s="32">
        <v>1.2</v>
      </c>
      <c r="O91" s="32">
        <v>0</v>
      </c>
      <c r="P91" s="32">
        <v>0</v>
      </c>
      <c r="Q91" s="32">
        <v>3.06</v>
      </c>
      <c r="R91" s="32">
        <v>1.96</v>
      </c>
      <c r="S91" s="32">
        <v>308.22000000000003</v>
      </c>
      <c r="T91" s="32">
        <v>18.649999999999999</v>
      </c>
      <c r="U91" s="32">
        <v>24.33</v>
      </c>
      <c r="V91" s="32">
        <v>138.96</v>
      </c>
      <c r="W91" s="32">
        <v>1.58</v>
      </c>
      <c r="X91" s="32">
        <v>12</v>
      </c>
      <c r="Y91" s="32">
        <v>10.24</v>
      </c>
      <c r="Z91" s="32">
        <v>22</v>
      </c>
      <c r="AA91" s="32">
        <v>0.78</v>
      </c>
      <c r="AB91" s="32">
        <v>0.09</v>
      </c>
      <c r="AC91" s="32">
        <v>0.14000000000000001</v>
      </c>
      <c r="AD91" s="32">
        <v>2.42</v>
      </c>
      <c r="AE91" s="32">
        <v>1.35</v>
      </c>
      <c r="AF91" s="32">
        <v>3.8</v>
      </c>
    </row>
    <row r="92" spans="1:32" s="2" customFormat="1" ht="15">
      <c r="A92" s="32" t="s">
        <v>124</v>
      </c>
      <c r="B92" s="32" t="s">
        <v>125</v>
      </c>
      <c r="C92" s="33" t="s">
        <v>64</v>
      </c>
      <c r="D92" s="33">
        <v>6.11</v>
      </c>
      <c r="E92" s="33">
        <v>5.55</v>
      </c>
      <c r="F92" s="33">
        <v>42.47</v>
      </c>
      <c r="G92" s="33">
        <v>251.88572882396696</v>
      </c>
      <c r="H92" s="32">
        <v>2.97</v>
      </c>
      <c r="I92" s="32">
        <v>0.14000000000000001</v>
      </c>
      <c r="J92" s="32">
        <v>2.97</v>
      </c>
      <c r="K92" s="32">
        <v>0</v>
      </c>
      <c r="L92" s="32">
        <v>0.65</v>
      </c>
      <c r="M92" s="32">
        <v>41.82</v>
      </c>
      <c r="N92" s="32">
        <v>1.79</v>
      </c>
      <c r="O92" s="32">
        <v>0</v>
      </c>
      <c r="P92" s="32">
        <v>0</v>
      </c>
      <c r="Q92" s="32">
        <v>0</v>
      </c>
      <c r="R92" s="32">
        <v>1.88</v>
      </c>
      <c r="S92" s="32">
        <v>0.95</v>
      </c>
      <c r="T92" s="32">
        <v>7.16</v>
      </c>
      <c r="U92" s="32">
        <v>0.34</v>
      </c>
      <c r="V92" s="32">
        <v>2.82</v>
      </c>
      <c r="W92" s="32">
        <v>0.06</v>
      </c>
      <c r="X92" s="32">
        <v>15.12</v>
      </c>
      <c r="Y92" s="32">
        <v>15.12</v>
      </c>
      <c r="Z92" s="32">
        <v>28.35</v>
      </c>
      <c r="AA92" s="32">
        <v>0.06</v>
      </c>
      <c r="AB92" s="32">
        <v>0</v>
      </c>
      <c r="AC92" s="32">
        <v>0.01</v>
      </c>
      <c r="AD92" s="32">
        <v>0.01</v>
      </c>
      <c r="AE92" s="32">
        <v>0.01</v>
      </c>
      <c r="AF92" s="32">
        <v>0</v>
      </c>
    </row>
    <row r="93" spans="1:32" s="2" customFormat="1" ht="15">
      <c r="A93" s="32" t="s">
        <v>126</v>
      </c>
      <c r="B93" s="32" t="s">
        <v>44</v>
      </c>
      <c r="C93" s="33" t="s">
        <v>71</v>
      </c>
      <c r="D93" s="33">
        <v>2.73</v>
      </c>
      <c r="E93" s="33">
        <v>2.82</v>
      </c>
      <c r="F93" s="33">
        <v>16.079999999999998</v>
      </c>
      <c r="G93" s="33">
        <v>97.664692000000002</v>
      </c>
      <c r="H93" s="32">
        <v>2</v>
      </c>
      <c r="I93" s="32">
        <v>0</v>
      </c>
      <c r="J93" s="32">
        <v>0</v>
      </c>
      <c r="K93" s="32">
        <v>0</v>
      </c>
      <c r="L93" s="32">
        <v>16.079999999999998</v>
      </c>
      <c r="M93" s="32">
        <v>0</v>
      </c>
      <c r="N93" s="32">
        <v>0</v>
      </c>
      <c r="O93" s="32">
        <v>0</v>
      </c>
      <c r="P93" s="32">
        <v>0</v>
      </c>
      <c r="Q93" s="32">
        <v>0.1</v>
      </c>
      <c r="R93" s="32">
        <v>0.71</v>
      </c>
      <c r="S93" s="32">
        <v>72.2</v>
      </c>
      <c r="T93" s="32">
        <v>141.76</v>
      </c>
      <c r="U93" s="32">
        <v>37.06</v>
      </c>
      <c r="V93" s="32">
        <v>107.01</v>
      </c>
      <c r="W93" s="32">
        <v>0.6</v>
      </c>
      <c r="X93" s="32">
        <v>12</v>
      </c>
      <c r="Y93" s="32">
        <v>96</v>
      </c>
      <c r="Z93" s="32">
        <v>40.700000000000003</v>
      </c>
      <c r="AA93" s="32">
        <v>0.33</v>
      </c>
      <c r="AB93" s="32">
        <v>0.05</v>
      </c>
      <c r="AC93" s="32">
        <v>0.15</v>
      </c>
      <c r="AD93" s="32">
        <v>0.43</v>
      </c>
      <c r="AE93" s="32">
        <v>1.35</v>
      </c>
      <c r="AF93" s="32">
        <v>7.12</v>
      </c>
    </row>
    <row r="94" spans="1:32" s="2" customFormat="1" ht="15">
      <c r="A94" s="32" t="s">
        <v>65</v>
      </c>
      <c r="B94" s="32" t="s">
        <v>53</v>
      </c>
      <c r="C94" s="33" t="s">
        <v>66</v>
      </c>
      <c r="D94" s="33">
        <v>1.98</v>
      </c>
      <c r="E94" s="33">
        <v>0.2</v>
      </c>
      <c r="F94" s="33">
        <v>14.01</v>
      </c>
      <c r="G94" s="33">
        <v>67.440299999999993</v>
      </c>
      <c r="H94" s="32">
        <v>0.06</v>
      </c>
      <c r="I94" s="32">
        <v>0</v>
      </c>
      <c r="J94" s="32">
        <v>0</v>
      </c>
      <c r="K94" s="32">
        <v>0</v>
      </c>
      <c r="L94" s="32">
        <v>0.33</v>
      </c>
      <c r="M94" s="32">
        <v>13.68</v>
      </c>
      <c r="N94" s="32">
        <v>0.06</v>
      </c>
      <c r="O94" s="32">
        <v>0</v>
      </c>
      <c r="P94" s="32">
        <v>0</v>
      </c>
      <c r="Q94" s="32">
        <v>0.09</v>
      </c>
      <c r="R94" s="32">
        <v>0.54</v>
      </c>
      <c r="S94" s="32">
        <v>73.709999999999994</v>
      </c>
      <c r="T94" s="32">
        <v>4.49</v>
      </c>
      <c r="U94" s="32">
        <v>6.63</v>
      </c>
      <c r="V94" s="32">
        <v>17.489999999999998</v>
      </c>
      <c r="W94" s="32">
        <v>0.46</v>
      </c>
      <c r="X94" s="32">
        <v>0</v>
      </c>
      <c r="Y94" s="32">
        <v>0</v>
      </c>
      <c r="Z94" s="32">
        <v>0</v>
      </c>
      <c r="AA94" s="32">
        <v>0.39</v>
      </c>
      <c r="AB94" s="32">
        <v>0.04</v>
      </c>
      <c r="AC94" s="32">
        <v>0.01</v>
      </c>
      <c r="AD94" s="32">
        <v>0.41</v>
      </c>
      <c r="AE94" s="32">
        <v>0.93</v>
      </c>
      <c r="AF94" s="32">
        <v>0</v>
      </c>
    </row>
    <row r="95" spans="1:32" s="2" customFormat="1" ht="15">
      <c r="A95" s="32" t="s">
        <v>67</v>
      </c>
      <c r="B95" s="32" t="s">
        <v>45</v>
      </c>
      <c r="C95" s="33" t="s">
        <v>68</v>
      </c>
      <c r="D95" s="33">
        <v>1.32</v>
      </c>
      <c r="E95" s="33">
        <v>0.24</v>
      </c>
      <c r="F95" s="33">
        <v>6.68</v>
      </c>
      <c r="G95" s="33">
        <v>38.676000000000002</v>
      </c>
      <c r="H95" s="32">
        <v>0.04</v>
      </c>
      <c r="I95" s="32">
        <v>0</v>
      </c>
      <c r="J95" s="32">
        <v>0.04</v>
      </c>
      <c r="K95" s="32">
        <v>0</v>
      </c>
      <c r="L95" s="32">
        <v>0.24</v>
      </c>
      <c r="M95" s="32">
        <v>6.44</v>
      </c>
      <c r="N95" s="32">
        <v>1.66</v>
      </c>
      <c r="O95" s="32">
        <v>0</v>
      </c>
      <c r="P95" s="32">
        <v>0</v>
      </c>
      <c r="Q95" s="32">
        <v>0.2</v>
      </c>
      <c r="R95" s="32">
        <v>0.5</v>
      </c>
      <c r="S95" s="32">
        <v>0</v>
      </c>
      <c r="T95" s="32">
        <v>7</v>
      </c>
      <c r="U95" s="32">
        <v>9.4</v>
      </c>
      <c r="V95" s="32">
        <v>31.6</v>
      </c>
      <c r="W95" s="32">
        <v>0.78</v>
      </c>
      <c r="X95" s="32">
        <v>0</v>
      </c>
      <c r="Y95" s="32">
        <v>1</v>
      </c>
      <c r="Z95" s="32">
        <v>0.2</v>
      </c>
      <c r="AA95" s="32">
        <v>0.28000000000000003</v>
      </c>
      <c r="AB95" s="32">
        <v>0.04</v>
      </c>
      <c r="AC95" s="32">
        <v>0.02</v>
      </c>
      <c r="AD95" s="32">
        <v>0.14000000000000001</v>
      </c>
      <c r="AE95" s="32">
        <v>0.4</v>
      </c>
      <c r="AF95" s="32">
        <v>0</v>
      </c>
    </row>
    <row r="96" spans="1:32" s="2" customFormat="1" ht="15">
      <c r="A96" s="12"/>
      <c r="B96" s="12" t="s">
        <v>46</v>
      </c>
      <c r="C96" s="14"/>
      <c r="D96" s="14">
        <v>24.6</v>
      </c>
      <c r="E96" s="14">
        <f>SUM(E90:E95)</f>
        <v>22.68</v>
      </c>
      <c r="F96" s="14">
        <f>SUM(F90:F95)</f>
        <v>96.85</v>
      </c>
      <c r="G96" s="14">
        <v>604.26</v>
      </c>
      <c r="H96" s="12">
        <v>5.52</v>
      </c>
      <c r="I96" s="12">
        <v>0.95</v>
      </c>
      <c r="J96" s="12">
        <v>3.46</v>
      </c>
      <c r="K96" s="12">
        <v>0</v>
      </c>
      <c r="L96" s="12">
        <v>20.82</v>
      </c>
      <c r="M96" s="12">
        <v>71.040000000000006</v>
      </c>
      <c r="N96" s="12">
        <v>5.44</v>
      </c>
      <c r="O96" s="12">
        <v>0</v>
      </c>
      <c r="P96" s="12">
        <v>0</v>
      </c>
      <c r="Q96" s="12">
        <v>3.53</v>
      </c>
      <c r="R96" s="12">
        <v>5.99</v>
      </c>
      <c r="S96" s="12">
        <v>455.08</v>
      </c>
      <c r="T96" s="12">
        <v>195.25</v>
      </c>
      <c r="U96" s="12">
        <v>87.51</v>
      </c>
      <c r="V96" s="12">
        <v>327.11</v>
      </c>
      <c r="W96" s="12">
        <v>3.89</v>
      </c>
      <c r="X96" s="12">
        <v>39.119999999999997</v>
      </c>
      <c r="Y96" s="12">
        <v>160.76</v>
      </c>
      <c r="Z96" s="12">
        <v>99.25</v>
      </c>
      <c r="AA96" s="12">
        <v>1.93</v>
      </c>
      <c r="AB96" s="12">
        <v>0.24</v>
      </c>
      <c r="AC96" s="12">
        <v>0.35</v>
      </c>
      <c r="AD96" s="12">
        <v>3.53</v>
      </c>
      <c r="AE96" s="12">
        <v>4.28</v>
      </c>
      <c r="AF96" s="12">
        <v>14.12</v>
      </c>
    </row>
    <row r="97" spans="1:32" s="2" customFormat="1" ht="15">
      <c r="A97" s="12"/>
      <c r="B97" s="13" t="s">
        <v>127</v>
      </c>
      <c r="C97" s="14"/>
      <c r="D97" s="14"/>
      <c r="E97" s="14"/>
      <c r="F97" s="14"/>
      <c r="G97" s="14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</row>
    <row r="98" spans="1:32" s="2" customFormat="1" ht="15">
      <c r="A98" s="32" t="s">
        <v>128</v>
      </c>
      <c r="B98" s="32" t="s">
        <v>129</v>
      </c>
      <c r="C98" s="33" t="s">
        <v>61</v>
      </c>
      <c r="D98" s="33">
        <v>1.63</v>
      </c>
      <c r="E98" s="33">
        <v>7.9</v>
      </c>
      <c r="F98" s="33">
        <v>3.19</v>
      </c>
      <c r="G98" s="33">
        <v>92.053508160000007</v>
      </c>
      <c r="H98" s="32">
        <v>1.24</v>
      </c>
      <c r="I98" s="32">
        <v>5.2</v>
      </c>
      <c r="J98" s="32">
        <v>1.24</v>
      </c>
      <c r="K98" s="32">
        <v>0</v>
      </c>
      <c r="L98" s="32">
        <v>3.13</v>
      </c>
      <c r="M98" s="32">
        <v>0.06</v>
      </c>
      <c r="N98" s="32">
        <v>1.01</v>
      </c>
      <c r="O98" s="32">
        <v>0</v>
      </c>
      <c r="P98" s="32">
        <v>0</v>
      </c>
      <c r="Q98" s="32">
        <v>7.0000000000000007E-2</v>
      </c>
      <c r="R98" s="32">
        <v>0.55000000000000004</v>
      </c>
      <c r="S98" s="32">
        <v>0</v>
      </c>
      <c r="T98" s="32">
        <v>20.48</v>
      </c>
      <c r="U98" s="32">
        <v>10.55</v>
      </c>
      <c r="V98" s="32">
        <v>38.130000000000003</v>
      </c>
      <c r="W98" s="32">
        <v>0.7</v>
      </c>
      <c r="X98" s="32">
        <v>12</v>
      </c>
      <c r="Y98" s="32">
        <v>23.14</v>
      </c>
      <c r="Z98" s="32">
        <v>24.91</v>
      </c>
      <c r="AA98" s="32">
        <v>3.64</v>
      </c>
      <c r="AB98" s="32">
        <v>0.02</v>
      </c>
      <c r="AC98" s="32">
        <v>0.05</v>
      </c>
      <c r="AD98" s="32">
        <v>0.12</v>
      </c>
      <c r="AE98" s="32">
        <v>0.52</v>
      </c>
      <c r="AF98" s="32">
        <v>2.61</v>
      </c>
    </row>
    <row r="99" spans="1:32" s="2" customFormat="1" ht="15">
      <c r="A99" s="32" t="s">
        <v>130</v>
      </c>
      <c r="B99" s="32" t="s">
        <v>131</v>
      </c>
      <c r="C99" s="33" t="s">
        <v>77</v>
      </c>
      <c r="D99" s="33">
        <v>3.6</v>
      </c>
      <c r="E99" s="33">
        <v>4.0199999999999996</v>
      </c>
      <c r="F99" s="33">
        <v>14.2</v>
      </c>
      <c r="G99" s="33">
        <v>131.20894279999999</v>
      </c>
      <c r="H99" s="32">
        <v>1.45</v>
      </c>
      <c r="I99" s="32">
        <v>3.38</v>
      </c>
      <c r="J99" s="32">
        <v>0.77</v>
      </c>
      <c r="K99" s="32">
        <v>0</v>
      </c>
      <c r="L99" s="32">
        <v>8.5500000000000007</v>
      </c>
      <c r="M99" s="32">
        <v>5.65</v>
      </c>
      <c r="N99" s="32">
        <v>3.14</v>
      </c>
      <c r="O99" s="32">
        <v>0</v>
      </c>
      <c r="P99" s="32">
        <v>0</v>
      </c>
      <c r="Q99" s="32">
        <v>0.23</v>
      </c>
      <c r="R99" s="32">
        <v>2.59</v>
      </c>
      <c r="S99" s="32">
        <v>578.66</v>
      </c>
      <c r="T99" s="32">
        <v>122.59</v>
      </c>
      <c r="U99" s="32">
        <v>77.069999999999993</v>
      </c>
      <c r="V99" s="32">
        <v>141.41</v>
      </c>
      <c r="W99" s="32">
        <v>2.37</v>
      </c>
      <c r="X99" s="32">
        <v>5.85</v>
      </c>
      <c r="Y99" s="32">
        <v>1184.56</v>
      </c>
      <c r="Z99" s="32">
        <v>257.3</v>
      </c>
      <c r="AA99" s="32">
        <v>3.17</v>
      </c>
      <c r="AB99" s="32">
        <v>0.11</v>
      </c>
      <c r="AC99" s="32">
        <v>0.11</v>
      </c>
      <c r="AD99" s="32">
        <v>1.27</v>
      </c>
      <c r="AE99" s="32">
        <v>2.5</v>
      </c>
      <c r="AF99" s="32">
        <v>19.98</v>
      </c>
    </row>
    <row r="100" spans="1:32" s="2" customFormat="1" ht="15">
      <c r="A100" s="32" t="s">
        <v>132</v>
      </c>
      <c r="B100" s="32" t="s">
        <v>133</v>
      </c>
      <c r="C100" s="33" t="s">
        <v>100</v>
      </c>
      <c r="D100" s="33">
        <v>24.7</v>
      </c>
      <c r="E100" s="33">
        <v>27.26</v>
      </c>
      <c r="F100" s="33">
        <v>48.01</v>
      </c>
      <c r="G100" s="33">
        <v>447.90269880000005</v>
      </c>
      <c r="H100" s="32">
        <v>7.97</v>
      </c>
      <c r="I100" s="32">
        <v>9.1</v>
      </c>
      <c r="J100" s="32">
        <v>0</v>
      </c>
      <c r="K100" s="32">
        <v>0</v>
      </c>
      <c r="L100" s="32">
        <v>3.79</v>
      </c>
      <c r="M100" s="32">
        <v>20.21</v>
      </c>
      <c r="N100" s="32">
        <v>2.65</v>
      </c>
      <c r="O100" s="32">
        <v>0</v>
      </c>
      <c r="P100" s="32">
        <v>0</v>
      </c>
      <c r="Q100" s="32">
        <v>0.39</v>
      </c>
      <c r="R100" s="32">
        <v>5.08</v>
      </c>
      <c r="S100" s="32">
        <v>871.47</v>
      </c>
      <c r="T100" s="32">
        <v>66.930000000000007</v>
      </c>
      <c r="U100" s="32">
        <v>67.23</v>
      </c>
      <c r="V100" s="32">
        <v>267.51</v>
      </c>
      <c r="W100" s="32">
        <v>3.08</v>
      </c>
      <c r="X100" s="32">
        <v>34.78</v>
      </c>
      <c r="Y100" s="32">
        <v>1876.76</v>
      </c>
      <c r="Z100" s="32">
        <v>555.58000000000004</v>
      </c>
      <c r="AA100" s="32">
        <v>7.38</v>
      </c>
      <c r="AB100" s="32">
        <v>0.17</v>
      </c>
      <c r="AC100" s="32">
        <v>0.24</v>
      </c>
      <c r="AD100" s="32">
        <v>8.92</v>
      </c>
      <c r="AE100" s="32">
        <v>20.63</v>
      </c>
      <c r="AF100" s="32">
        <v>11.31</v>
      </c>
    </row>
    <row r="101" spans="1:32" s="2" customFormat="1" ht="15">
      <c r="A101" s="32" t="s">
        <v>65</v>
      </c>
      <c r="B101" s="32" t="s">
        <v>83</v>
      </c>
      <c r="C101" s="33" t="s">
        <v>71</v>
      </c>
      <c r="D101" s="33">
        <v>1</v>
      </c>
      <c r="E101" s="33">
        <v>0.2</v>
      </c>
      <c r="F101" s="33">
        <v>20.2</v>
      </c>
      <c r="G101" s="33">
        <v>86.47999999999999</v>
      </c>
      <c r="H101" s="32">
        <v>0</v>
      </c>
      <c r="I101" s="32">
        <v>0</v>
      </c>
      <c r="J101" s="32">
        <v>0</v>
      </c>
      <c r="K101" s="32">
        <v>0</v>
      </c>
      <c r="L101" s="32">
        <v>19.8</v>
      </c>
      <c r="M101" s="32">
        <v>0.4</v>
      </c>
      <c r="N101" s="32">
        <v>0.4</v>
      </c>
      <c r="O101" s="32">
        <v>0</v>
      </c>
      <c r="P101" s="32">
        <v>0</v>
      </c>
      <c r="Q101" s="32">
        <v>1</v>
      </c>
      <c r="R101" s="32">
        <v>0.6</v>
      </c>
      <c r="S101" s="32">
        <v>52</v>
      </c>
      <c r="T101" s="32">
        <v>14</v>
      </c>
      <c r="U101" s="32">
        <v>8</v>
      </c>
      <c r="V101" s="32">
        <v>14</v>
      </c>
      <c r="W101" s="32">
        <v>2.8</v>
      </c>
      <c r="X101" s="32">
        <v>0</v>
      </c>
      <c r="Y101" s="32">
        <v>0</v>
      </c>
      <c r="Z101" s="32">
        <v>0</v>
      </c>
      <c r="AA101" s="32">
        <v>0.2</v>
      </c>
      <c r="AB101" s="32">
        <v>0.02</v>
      </c>
      <c r="AC101" s="32">
        <v>0.02</v>
      </c>
      <c r="AD101" s="32">
        <v>0.2</v>
      </c>
      <c r="AE101" s="32">
        <v>0.4</v>
      </c>
      <c r="AF101" s="32">
        <v>4</v>
      </c>
    </row>
    <row r="102" spans="1:32" s="2" customFormat="1" ht="15">
      <c r="A102" s="32" t="s">
        <v>65</v>
      </c>
      <c r="B102" s="32" t="s">
        <v>53</v>
      </c>
      <c r="C102" s="33" t="s">
        <v>66</v>
      </c>
      <c r="D102" s="33">
        <v>1.98</v>
      </c>
      <c r="E102" s="33">
        <v>0.2</v>
      </c>
      <c r="F102" s="33">
        <v>14.01</v>
      </c>
      <c r="G102" s="33">
        <v>67.440299999999993</v>
      </c>
      <c r="H102" s="32">
        <v>0.06</v>
      </c>
      <c r="I102" s="32">
        <v>0</v>
      </c>
      <c r="J102" s="32">
        <v>0</v>
      </c>
      <c r="K102" s="32">
        <v>0</v>
      </c>
      <c r="L102" s="32">
        <v>0.33</v>
      </c>
      <c r="M102" s="32">
        <v>13.68</v>
      </c>
      <c r="N102" s="32">
        <v>0.06</v>
      </c>
      <c r="O102" s="32">
        <v>0</v>
      </c>
      <c r="P102" s="32">
        <v>0</v>
      </c>
      <c r="Q102" s="32">
        <v>0.09</v>
      </c>
      <c r="R102" s="32">
        <v>0.54</v>
      </c>
      <c r="S102" s="32">
        <v>73.709999999999994</v>
      </c>
      <c r="T102" s="32">
        <v>4.49</v>
      </c>
      <c r="U102" s="32">
        <v>6.63</v>
      </c>
      <c r="V102" s="32">
        <v>17.489999999999998</v>
      </c>
      <c r="W102" s="32">
        <v>0.46</v>
      </c>
      <c r="X102" s="32">
        <v>0</v>
      </c>
      <c r="Y102" s="32">
        <v>0</v>
      </c>
      <c r="Z102" s="32">
        <v>0</v>
      </c>
      <c r="AA102" s="32">
        <v>0.39</v>
      </c>
      <c r="AB102" s="32">
        <v>0.04</v>
      </c>
      <c r="AC102" s="32">
        <v>0.01</v>
      </c>
      <c r="AD102" s="32">
        <v>0.41</v>
      </c>
      <c r="AE102" s="32">
        <v>0.93</v>
      </c>
      <c r="AF102" s="32">
        <v>0</v>
      </c>
    </row>
    <row r="103" spans="1:32" s="2" customFormat="1" ht="15">
      <c r="A103" s="32" t="s">
        <v>67</v>
      </c>
      <c r="B103" s="32" t="s">
        <v>45</v>
      </c>
      <c r="C103" s="33" t="s">
        <v>68</v>
      </c>
      <c r="D103" s="33">
        <v>1.32</v>
      </c>
      <c r="E103" s="33">
        <v>0.24</v>
      </c>
      <c r="F103" s="33">
        <v>6.68</v>
      </c>
      <c r="G103" s="33">
        <v>38.676000000000002</v>
      </c>
      <c r="H103" s="32">
        <v>0.04</v>
      </c>
      <c r="I103" s="32">
        <v>0</v>
      </c>
      <c r="J103" s="32">
        <v>0.04</v>
      </c>
      <c r="K103" s="32">
        <v>0</v>
      </c>
      <c r="L103" s="32">
        <v>0.24</v>
      </c>
      <c r="M103" s="32">
        <v>6.44</v>
      </c>
      <c r="N103" s="32">
        <v>1.66</v>
      </c>
      <c r="O103" s="32">
        <v>0</v>
      </c>
      <c r="P103" s="32">
        <v>0</v>
      </c>
      <c r="Q103" s="32">
        <v>0.2</v>
      </c>
      <c r="R103" s="32">
        <v>0.5</v>
      </c>
      <c r="S103" s="32">
        <v>0</v>
      </c>
      <c r="T103" s="32">
        <v>7</v>
      </c>
      <c r="U103" s="32">
        <v>9.4</v>
      </c>
      <c r="V103" s="32">
        <v>31.6</v>
      </c>
      <c r="W103" s="32">
        <v>0.78</v>
      </c>
      <c r="X103" s="32">
        <v>0</v>
      </c>
      <c r="Y103" s="32">
        <v>1</v>
      </c>
      <c r="Z103" s="32">
        <v>0.2</v>
      </c>
      <c r="AA103" s="32">
        <v>0.28000000000000003</v>
      </c>
      <c r="AB103" s="32">
        <v>0.04</v>
      </c>
      <c r="AC103" s="32">
        <v>0.02</v>
      </c>
      <c r="AD103" s="32">
        <v>0.14000000000000001</v>
      </c>
      <c r="AE103" s="32">
        <v>0.4</v>
      </c>
      <c r="AF103" s="32">
        <v>0</v>
      </c>
    </row>
    <row r="104" spans="1:32" s="2" customFormat="1" ht="15">
      <c r="A104" s="12"/>
      <c r="B104" s="12" t="s">
        <v>46</v>
      </c>
      <c r="C104" s="14"/>
      <c r="D104" s="14">
        <v>34.24</v>
      </c>
      <c r="E104" s="14">
        <f>SUM(E98:E103)</f>
        <v>39.820000000000007</v>
      </c>
      <c r="F104" s="14">
        <f>SUM(F98:F103)</f>
        <v>106.29000000000002</v>
      </c>
      <c r="G104" s="14">
        <v>863.76</v>
      </c>
      <c r="H104" s="12">
        <v>10.77</v>
      </c>
      <c r="I104" s="12">
        <v>17.68</v>
      </c>
      <c r="J104" s="12">
        <v>2.0499999999999998</v>
      </c>
      <c r="K104" s="12">
        <v>0</v>
      </c>
      <c r="L104" s="12">
        <v>35.85</v>
      </c>
      <c r="M104" s="12">
        <v>46.44</v>
      </c>
      <c r="N104" s="12">
        <v>8.92</v>
      </c>
      <c r="O104" s="12">
        <v>0</v>
      </c>
      <c r="P104" s="12">
        <v>0</v>
      </c>
      <c r="Q104" s="12">
        <v>1.97</v>
      </c>
      <c r="R104" s="12">
        <v>9.8699999999999992</v>
      </c>
      <c r="S104" s="12">
        <v>1575.84</v>
      </c>
      <c r="T104" s="12">
        <v>235.48</v>
      </c>
      <c r="U104" s="12">
        <v>178.88</v>
      </c>
      <c r="V104" s="12">
        <v>510.13</v>
      </c>
      <c r="W104" s="12">
        <v>10.18</v>
      </c>
      <c r="X104" s="12">
        <v>52.63</v>
      </c>
      <c r="Y104" s="12">
        <v>3085.46</v>
      </c>
      <c r="Z104" s="12">
        <v>837.98</v>
      </c>
      <c r="AA104" s="12">
        <v>15.06</v>
      </c>
      <c r="AB104" s="12">
        <v>0.4</v>
      </c>
      <c r="AC104" s="12">
        <v>0.45</v>
      </c>
      <c r="AD104" s="12">
        <v>11.06</v>
      </c>
      <c r="AE104" s="12">
        <v>25.38</v>
      </c>
      <c r="AF104" s="12">
        <v>37.9</v>
      </c>
    </row>
    <row r="105" spans="1:32" s="2" customFormat="1" ht="15">
      <c r="A105" s="12"/>
      <c r="B105" s="12" t="s">
        <v>54</v>
      </c>
      <c r="C105" s="14"/>
      <c r="D105" s="14">
        <v>58.83</v>
      </c>
      <c r="E105" s="14">
        <v>54.49</v>
      </c>
      <c r="F105" s="14">
        <f>F96+F104</f>
        <v>203.14000000000001</v>
      </c>
      <c r="G105" s="14">
        <v>1468.02</v>
      </c>
      <c r="H105" s="12">
        <v>16.29</v>
      </c>
      <c r="I105" s="12">
        <v>18.63</v>
      </c>
      <c r="J105" s="12">
        <v>5.52</v>
      </c>
      <c r="K105" s="12">
        <v>0</v>
      </c>
      <c r="L105" s="12">
        <v>56.67</v>
      </c>
      <c r="M105" s="12">
        <v>117.48</v>
      </c>
      <c r="N105" s="12">
        <v>14.36</v>
      </c>
      <c r="O105" s="12">
        <v>0</v>
      </c>
      <c r="P105" s="12">
        <v>0</v>
      </c>
      <c r="Q105" s="12">
        <v>5.5</v>
      </c>
      <c r="R105" s="12">
        <v>15.86</v>
      </c>
      <c r="S105" s="12">
        <v>2030.92</v>
      </c>
      <c r="T105" s="12">
        <v>430.73</v>
      </c>
      <c r="U105" s="12">
        <v>266.39</v>
      </c>
      <c r="V105" s="12">
        <v>837.24</v>
      </c>
      <c r="W105" s="12">
        <v>14.08</v>
      </c>
      <c r="X105" s="12">
        <v>91.75</v>
      </c>
      <c r="Y105" s="12">
        <v>3246.22</v>
      </c>
      <c r="Z105" s="12">
        <v>937.23</v>
      </c>
      <c r="AA105" s="12">
        <v>16.98</v>
      </c>
      <c r="AB105" s="12">
        <v>0.63</v>
      </c>
      <c r="AC105" s="12">
        <v>0.8</v>
      </c>
      <c r="AD105" s="12">
        <v>14.59</v>
      </c>
      <c r="AE105" s="12">
        <v>29.66</v>
      </c>
      <c r="AF105" s="12">
        <v>52.02</v>
      </c>
    </row>
    <row r="106" spans="1:32" s="2" customFormat="1" ht="15">
      <c r="C106" s="4"/>
      <c r="D106" s="4"/>
      <c r="E106" s="4"/>
      <c r="F106" s="4"/>
      <c r="G106" s="4"/>
    </row>
    <row r="107" spans="1:32" s="2" customFormat="1" ht="15">
      <c r="A107" s="99" t="s">
        <v>28</v>
      </c>
      <c r="B107" s="99" t="s">
        <v>0</v>
      </c>
      <c r="C107" s="99" t="s">
        <v>4</v>
      </c>
      <c r="D107" s="34" t="s">
        <v>2</v>
      </c>
      <c r="E107" s="34" t="s">
        <v>6</v>
      </c>
      <c r="F107" s="99" t="s">
        <v>5</v>
      </c>
      <c r="G107" s="99" t="s">
        <v>3</v>
      </c>
      <c r="H107" s="36" t="s">
        <v>7</v>
      </c>
      <c r="I107" s="36" t="s">
        <v>8</v>
      </c>
      <c r="J107" s="36" t="s">
        <v>26</v>
      </c>
      <c r="K107" s="36" t="s">
        <v>9</v>
      </c>
      <c r="L107" s="36" t="s">
        <v>10</v>
      </c>
      <c r="M107" s="36" t="s">
        <v>11</v>
      </c>
      <c r="N107" s="36" t="s">
        <v>12</v>
      </c>
      <c r="O107" s="36" t="s">
        <v>13</v>
      </c>
      <c r="P107" s="36" t="s">
        <v>14</v>
      </c>
      <c r="Q107" s="36" t="s">
        <v>15</v>
      </c>
      <c r="R107" s="36" t="s">
        <v>16</v>
      </c>
      <c r="S107" s="36" t="s">
        <v>17</v>
      </c>
      <c r="T107" s="100" t="s">
        <v>27</v>
      </c>
      <c r="U107" s="100"/>
      <c r="V107" s="100"/>
      <c r="W107" s="100"/>
      <c r="X107" s="101" t="s">
        <v>29</v>
      </c>
      <c r="Y107" s="101"/>
      <c r="Z107" s="101"/>
      <c r="AA107" s="101"/>
      <c r="AB107" s="101"/>
      <c r="AC107" s="101"/>
      <c r="AD107" s="101"/>
      <c r="AE107" s="101"/>
      <c r="AF107" s="101"/>
    </row>
    <row r="108" spans="1:32" s="2" customFormat="1" ht="15">
      <c r="A108" s="99"/>
      <c r="B108" s="99"/>
      <c r="C108" s="99"/>
      <c r="D108" s="34" t="s">
        <v>1</v>
      </c>
      <c r="E108" s="34" t="s">
        <v>1</v>
      </c>
      <c r="F108" s="99"/>
      <c r="G108" s="99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5" t="s">
        <v>18</v>
      </c>
      <c r="U108" s="35" t="s">
        <v>19</v>
      </c>
      <c r="V108" s="35" t="s">
        <v>20</v>
      </c>
      <c r="W108" s="35" t="s">
        <v>21</v>
      </c>
      <c r="X108" s="35" t="s">
        <v>30</v>
      </c>
      <c r="Y108" s="35" t="s">
        <v>22</v>
      </c>
      <c r="Z108" s="35" t="s">
        <v>31</v>
      </c>
      <c r="AA108" s="35" t="s">
        <v>32</v>
      </c>
      <c r="AB108" s="35" t="s">
        <v>33</v>
      </c>
      <c r="AC108" s="35" t="s">
        <v>23</v>
      </c>
      <c r="AD108" s="35" t="s">
        <v>24</v>
      </c>
      <c r="AE108" s="35" t="s">
        <v>25</v>
      </c>
      <c r="AF108" s="35" t="s">
        <v>34</v>
      </c>
    </row>
    <row r="109" spans="1:32" s="2" customFormat="1" ht="15">
      <c r="A109" s="12"/>
      <c r="B109" s="13" t="s">
        <v>134</v>
      </c>
      <c r="C109" s="14"/>
      <c r="D109" s="14"/>
      <c r="E109" s="14"/>
      <c r="F109" s="14"/>
      <c r="G109" s="14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</row>
    <row r="110" spans="1:32" s="2" customFormat="1" ht="15">
      <c r="A110" s="36" t="s">
        <v>68</v>
      </c>
      <c r="B110" s="36" t="s">
        <v>135</v>
      </c>
      <c r="C110" s="37" t="s">
        <v>61</v>
      </c>
      <c r="D110" s="37">
        <v>1.41</v>
      </c>
      <c r="E110" s="37">
        <v>7.74</v>
      </c>
      <c r="F110" s="37">
        <v>15.92</v>
      </c>
      <c r="G110" s="37">
        <v>102.57783199999997</v>
      </c>
      <c r="H110" s="36">
        <v>1.03</v>
      </c>
      <c r="I110" s="36">
        <v>5.2</v>
      </c>
      <c r="J110" s="36">
        <v>1.03</v>
      </c>
      <c r="K110" s="36">
        <v>0</v>
      </c>
      <c r="L110" s="36">
        <v>1.95</v>
      </c>
      <c r="M110" s="36">
        <v>3.97</v>
      </c>
      <c r="N110" s="36">
        <v>1.46</v>
      </c>
      <c r="O110" s="36">
        <v>0</v>
      </c>
      <c r="P110" s="36">
        <v>0</v>
      </c>
      <c r="Q110" s="36">
        <v>0.21</v>
      </c>
      <c r="R110" s="36">
        <v>1.07</v>
      </c>
      <c r="S110" s="36">
        <v>0</v>
      </c>
      <c r="T110" s="36">
        <v>12.78</v>
      </c>
      <c r="U110" s="36">
        <v>18.21</v>
      </c>
      <c r="V110" s="36">
        <v>39.840000000000003</v>
      </c>
      <c r="W110" s="36">
        <v>0.48</v>
      </c>
      <c r="X110" s="36">
        <v>0</v>
      </c>
      <c r="Y110" s="36">
        <v>2224.21</v>
      </c>
      <c r="Z110" s="36">
        <v>436.07</v>
      </c>
      <c r="AA110" s="36">
        <v>3.67</v>
      </c>
      <c r="AB110" s="36">
        <v>0.06</v>
      </c>
      <c r="AC110" s="36">
        <v>0.05</v>
      </c>
      <c r="AD110" s="36">
        <v>0.6</v>
      </c>
      <c r="AE110" s="36">
        <v>1.08</v>
      </c>
      <c r="AF110" s="36">
        <v>1.96</v>
      </c>
    </row>
    <row r="111" spans="1:32" s="2" customFormat="1" ht="15">
      <c r="A111" s="36" t="s">
        <v>67</v>
      </c>
      <c r="B111" s="36" t="s">
        <v>136</v>
      </c>
      <c r="C111" s="37" t="s">
        <v>137</v>
      </c>
      <c r="D111" s="37">
        <v>6.02</v>
      </c>
      <c r="E111" s="37">
        <v>7.77</v>
      </c>
      <c r="F111" s="37">
        <v>5.68</v>
      </c>
      <c r="G111" s="37">
        <v>114.56950000000001</v>
      </c>
      <c r="H111" s="36">
        <v>4.0999999999999996</v>
      </c>
      <c r="I111" s="36">
        <v>0</v>
      </c>
      <c r="J111" s="36">
        <v>4.0999999999999996</v>
      </c>
      <c r="K111" s="36">
        <v>0</v>
      </c>
      <c r="L111" s="36">
        <v>0.68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1.35</v>
      </c>
      <c r="S111" s="36">
        <v>0</v>
      </c>
      <c r="T111" s="36">
        <v>12.76</v>
      </c>
      <c r="U111" s="36">
        <v>9.57</v>
      </c>
      <c r="V111" s="36">
        <v>77.430000000000007</v>
      </c>
      <c r="W111" s="36">
        <v>0.74</v>
      </c>
      <c r="X111" s="36">
        <v>3</v>
      </c>
      <c r="Y111" s="36">
        <v>0</v>
      </c>
      <c r="Z111" s="36">
        <v>5</v>
      </c>
      <c r="AA111" s="36">
        <v>0.15</v>
      </c>
      <c r="AB111" s="36">
        <v>0.08</v>
      </c>
      <c r="AC111" s="36">
        <v>0.06</v>
      </c>
      <c r="AD111" s="36">
        <v>0.96</v>
      </c>
      <c r="AE111" s="36">
        <v>2.4500000000000002</v>
      </c>
      <c r="AF111" s="36">
        <v>0</v>
      </c>
    </row>
    <row r="112" spans="1:32" s="2" customFormat="1" ht="15">
      <c r="A112" s="36" t="s">
        <v>138</v>
      </c>
      <c r="B112" s="36" t="s">
        <v>139</v>
      </c>
      <c r="C112" s="37" t="s">
        <v>71</v>
      </c>
      <c r="D112" s="37">
        <v>13.04</v>
      </c>
      <c r="E112" s="37">
        <v>9.93</v>
      </c>
      <c r="F112" s="37">
        <v>53.1</v>
      </c>
      <c r="G112" s="37">
        <v>383.41804000000002</v>
      </c>
      <c r="H112" s="36">
        <v>7.93</v>
      </c>
      <c r="I112" s="36">
        <v>35.07</v>
      </c>
      <c r="J112" s="36">
        <v>7.93</v>
      </c>
      <c r="K112" s="36">
        <v>0</v>
      </c>
      <c r="L112" s="36">
        <v>1.61</v>
      </c>
      <c r="M112" s="36">
        <v>51.49</v>
      </c>
      <c r="N112" s="36">
        <v>2.76</v>
      </c>
      <c r="O112" s="36">
        <v>0</v>
      </c>
      <c r="P112" s="36">
        <v>0</v>
      </c>
      <c r="Q112" s="36">
        <v>0.4</v>
      </c>
      <c r="R112" s="36">
        <v>3.41</v>
      </c>
      <c r="S112" s="36">
        <v>776.66</v>
      </c>
      <c r="T112" s="36">
        <v>198.3</v>
      </c>
      <c r="U112" s="36">
        <v>21.37</v>
      </c>
      <c r="V112" s="36">
        <v>170.38</v>
      </c>
      <c r="W112" s="36">
        <v>1.33</v>
      </c>
      <c r="X112" s="36">
        <v>49.2</v>
      </c>
      <c r="Y112" s="36">
        <v>51.2</v>
      </c>
      <c r="Z112" s="36">
        <v>92.6</v>
      </c>
      <c r="AA112" s="36">
        <v>1.41</v>
      </c>
      <c r="AB112" s="36">
        <v>0.11</v>
      </c>
      <c r="AC112" s="36">
        <v>0.1</v>
      </c>
      <c r="AD112" s="36">
        <v>0.83</v>
      </c>
      <c r="AE112" s="36">
        <v>3.76</v>
      </c>
      <c r="AF112" s="36">
        <v>0.06</v>
      </c>
    </row>
    <row r="113" spans="1:32" s="2" customFormat="1" ht="15">
      <c r="A113" s="36" t="s">
        <v>109</v>
      </c>
      <c r="B113" s="36" t="s">
        <v>140</v>
      </c>
      <c r="C113" s="37" t="s">
        <v>71</v>
      </c>
      <c r="D113" s="37">
        <v>0.11</v>
      </c>
      <c r="E113" s="37">
        <v>0.03</v>
      </c>
      <c r="F113" s="37">
        <v>11.83</v>
      </c>
      <c r="G113" s="37">
        <v>45.760755999999994</v>
      </c>
      <c r="H113" s="36">
        <v>0.02</v>
      </c>
      <c r="I113" s="36">
        <v>0</v>
      </c>
      <c r="J113" s="36">
        <v>0.02</v>
      </c>
      <c r="K113" s="36">
        <v>0</v>
      </c>
      <c r="L113" s="36">
        <v>11.83</v>
      </c>
      <c r="M113" s="36">
        <v>0</v>
      </c>
      <c r="N113" s="36">
        <v>0.06</v>
      </c>
      <c r="O113" s="36">
        <v>0</v>
      </c>
      <c r="P113" s="36">
        <v>0</v>
      </c>
      <c r="Q113" s="36">
        <v>0</v>
      </c>
      <c r="R113" s="36">
        <v>0.05</v>
      </c>
      <c r="S113" s="36">
        <v>40.24</v>
      </c>
      <c r="T113" s="36">
        <v>65.540000000000006</v>
      </c>
      <c r="U113" s="36">
        <v>45.34</v>
      </c>
      <c r="V113" s="36">
        <v>53.04</v>
      </c>
      <c r="W113" s="36">
        <v>0.91</v>
      </c>
      <c r="X113" s="36">
        <v>0.14000000000000001</v>
      </c>
      <c r="Y113" s="36">
        <v>160</v>
      </c>
      <c r="Z113" s="36">
        <v>34.24</v>
      </c>
      <c r="AA113" s="36">
        <v>0.6</v>
      </c>
      <c r="AB113" s="36">
        <v>0.04</v>
      </c>
      <c r="AC113" s="36">
        <v>0.05</v>
      </c>
      <c r="AD113" s="36">
        <v>0.67</v>
      </c>
      <c r="AE113" s="36">
        <v>1.07</v>
      </c>
      <c r="AF113" s="36">
        <v>12</v>
      </c>
    </row>
    <row r="114" spans="1:32" s="2" customFormat="1" ht="15">
      <c r="A114" s="36" t="s">
        <v>65</v>
      </c>
      <c r="B114" s="36" t="s">
        <v>53</v>
      </c>
      <c r="C114" s="37" t="s">
        <v>66</v>
      </c>
      <c r="D114" s="37">
        <v>1.98</v>
      </c>
      <c r="E114" s="37">
        <v>0.2</v>
      </c>
      <c r="F114" s="37">
        <v>14.01</v>
      </c>
      <c r="G114" s="37">
        <v>67.440299999999993</v>
      </c>
      <c r="H114" s="36">
        <v>0.06</v>
      </c>
      <c r="I114" s="36">
        <v>0</v>
      </c>
      <c r="J114" s="36">
        <v>0</v>
      </c>
      <c r="K114" s="36">
        <v>0</v>
      </c>
      <c r="L114" s="36">
        <v>0.33</v>
      </c>
      <c r="M114" s="36">
        <v>13.68</v>
      </c>
      <c r="N114" s="36">
        <v>0.06</v>
      </c>
      <c r="O114" s="36">
        <v>0</v>
      </c>
      <c r="P114" s="36">
        <v>0</v>
      </c>
      <c r="Q114" s="36">
        <v>0.09</v>
      </c>
      <c r="R114" s="36">
        <v>0.54</v>
      </c>
      <c r="S114" s="36">
        <v>73.709999999999994</v>
      </c>
      <c r="T114" s="36">
        <v>4.49</v>
      </c>
      <c r="U114" s="36">
        <v>6.63</v>
      </c>
      <c r="V114" s="36">
        <v>17.489999999999998</v>
      </c>
      <c r="W114" s="36">
        <v>0.46</v>
      </c>
      <c r="X114" s="36">
        <v>0</v>
      </c>
      <c r="Y114" s="36">
        <v>0</v>
      </c>
      <c r="Z114" s="36">
        <v>0</v>
      </c>
      <c r="AA114" s="36">
        <v>0.39</v>
      </c>
      <c r="AB114" s="36">
        <v>0.04</v>
      </c>
      <c r="AC114" s="36">
        <v>0.01</v>
      </c>
      <c r="AD114" s="36">
        <v>0.41</v>
      </c>
      <c r="AE114" s="36">
        <v>0.93</v>
      </c>
      <c r="AF114" s="36">
        <v>0</v>
      </c>
    </row>
    <row r="115" spans="1:32" s="2" customFormat="1" ht="15">
      <c r="A115" s="36" t="s">
        <v>67</v>
      </c>
      <c r="B115" s="36" t="s">
        <v>45</v>
      </c>
      <c r="C115" s="37" t="s">
        <v>68</v>
      </c>
      <c r="D115" s="37">
        <v>1.32</v>
      </c>
      <c r="E115" s="37">
        <v>0.24</v>
      </c>
      <c r="F115" s="37">
        <v>6.68</v>
      </c>
      <c r="G115" s="37">
        <v>38.676000000000002</v>
      </c>
      <c r="H115" s="36">
        <v>0.04</v>
      </c>
      <c r="I115" s="36">
        <v>0</v>
      </c>
      <c r="J115" s="36">
        <v>0.04</v>
      </c>
      <c r="K115" s="36">
        <v>0</v>
      </c>
      <c r="L115" s="36">
        <v>0.24</v>
      </c>
      <c r="M115" s="36">
        <v>6.44</v>
      </c>
      <c r="N115" s="36">
        <v>1.66</v>
      </c>
      <c r="O115" s="36">
        <v>0</v>
      </c>
      <c r="P115" s="36">
        <v>0</v>
      </c>
      <c r="Q115" s="36">
        <v>0.2</v>
      </c>
      <c r="R115" s="36">
        <v>0.5</v>
      </c>
      <c r="S115" s="36">
        <v>0</v>
      </c>
      <c r="T115" s="36">
        <v>7</v>
      </c>
      <c r="U115" s="36">
        <v>9.4</v>
      </c>
      <c r="V115" s="36">
        <v>31.6</v>
      </c>
      <c r="W115" s="36">
        <v>0.78</v>
      </c>
      <c r="X115" s="36">
        <v>0</v>
      </c>
      <c r="Y115" s="36">
        <v>1</v>
      </c>
      <c r="Z115" s="36">
        <v>0.2</v>
      </c>
      <c r="AA115" s="36">
        <v>0.28000000000000003</v>
      </c>
      <c r="AB115" s="36">
        <v>0.04</v>
      </c>
      <c r="AC115" s="36">
        <v>0.02</v>
      </c>
      <c r="AD115" s="36">
        <v>0.14000000000000001</v>
      </c>
      <c r="AE115" s="36">
        <v>0.4</v>
      </c>
      <c r="AF115" s="36">
        <v>0</v>
      </c>
    </row>
    <row r="116" spans="1:32" s="2" customFormat="1" ht="15">
      <c r="A116" s="12"/>
      <c r="B116" s="12" t="s">
        <v>46</v>
      </c>
      <c r="C116" s="14"/>
      <c r="D116" s="14">
        <v>23.88</v>
      </c>
      <c r="E116" s="14">
        <f>SUM(E110:E115)</f>
        <v>25.909999999999997</v>
      </c>
      <c r="F116" s="14">
        <f>SUM(F110:F115)</f>
        <v>107.22</v>
      </c>
      <c r="G116" s="14">
        <v>752.44</v>
      </c>
      <c r="H116" s="12">
        <v>13.18</v>
      </c>
      <c r="I116" s="12">
        <v>40.270000000000003</v>
      </c>
      <c r="J116" s="12">
        <v>13.12</v>
      </c>
      <c r="K116" s="12">
        <v>0</v>
      </c>
      <c r="L116" s="12">
        <v>16.64</v>
      </c>
      <c r="M116" s="12">
        <v>75.58</v>
      </c>
      <c r="N116" s="12">
        <v>6</v>
      </c>
      <c r="O116" s="12">
        <v>0</v>
      </c>
      <c r="P116" s="12">
        <v>0</v>
      </c>
      <c r="Q116" s="12">
        <v>0.9</v>
      </c>
      <c r="R116" s="12">
        <v>6.91</v>
      </c>
      <c r="S116" s="12">
        <v>890.61</v>
      </c>
      <c r="T116" s="12">
        <v>300.86</v>
      </c>
      <c r="U116" s="12">
        <v>110.52</v>
      </c>
      <c r="V116" s="12">
        <v>389.77</v>
      </c>
      <c r="W116" s="12">
        <v>4.71</v>
      </c>
      <c r="X116" s="12">
        <v>52.34</v>
      </c>
      <c r="Y116" s="12">
        <v>2436.41</v>
      </c>
      <c r="Z116" s="12">
        <v>568.11</v>
      </c>
      <c r="AA116" s="12">
        <v>6.5</v>
      </c>
      <c r="AB116" s="12">
        <v>0.36</v>
      </c>
      <c r="AC116" s="12">
        <v>0.28000000000000003</v>
      </c>
      <c r="AD116" s="12">
        <v>3.6</v>
      </c>
      <c r="AE116" s="12">
        <v>9.68</v>
      </c>
      <c r="AF116" s="12">
        <v>14.02</v>
      </c>
    </row>
    <row r="117" spans="1:32" s="2" customFormat="1" ht="15">
      <c r="A117" s="12"/>
      <c r="B117" s="13" t="s">
        <v>141</v>
      </c>
      <c r="C117" s="14"/>
      <c r="D117" s="14"/>
      <c r="E117" s="14"/>
      <c r="F117" s="14"/>
      <c r="G117" s="14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</row>
    <row r="118" spans="1:32" s="2" customFormat="1" ht="15">
      <c r="A118" s="36" t="s">
        <v>142</v>
      </c>
      <c r="B118" s="36" t="s">
        <v>143</v>
      </c>
      <c r="C118" s="37" t="s">
        <v>61</v>
      </c>
      <c r="D118" s="37">
        <v>0.95</v>
      </c>
      <c r="E118" s="37">
        <v>6.65</v>
      </c>
      <c r="F118" s="37">
        <v>4.51</v>
      </c>
      <c r="G118" s="37">
        <v>85.107276800000008</v>
      </c>
      <c r="H118" s="36">
        <v>0.85</v>
      </c>
      <c r="I118" s="36">
        <v>4.33</v>
      </c>
      <c r="J118" s="36">
        <v>0.85</v>
      </c>
      <c r="K118" s="36">
        <v>0</v>
      </c>
      <c r="L118" s="36">
        <v>4.32</v>
      </c>
      <c r="M118" s="36">
        <v>0.19</v>
      </c>
      <c r="N118" s="36">
        <v>1.53</v>
      </c>
      <c r="O118" s="36">
        <v>0</v>
      </c>
      <c r="P118" s="36">
        <v>0</v>
      </c>
      <c r="Q118" s="36">
        <v>0.4</v>
      </c>
      <c r="R118" s="36">
        <v>0.51</v>
      </c>
      <c r="S118" s="36">
        <v>0</v>
      </c>
      <c r="T118" s="36">
        <v>24.81</v>
      </c>
      <c r="U118" s="36">
        <v>14.03</v>
      </c>
      <c r="V118" s="36">
        <v>22.52</v>
      </c>
      <c r="W118" s="36">
        <v>0.7</v>
      </c>
      <c r="X118" s="36">
        <v>0</v>
      </c>
      <c r="Y118" s="36">
        <v>1987.6</v>
      </c>
      <c r="Z118" s="36">
        <v>337.9</v>
      </c>
      <c r="AA118" s="36">
        <v>3.11</v>
      </c>
      <c r="AB118" s="36">
        <v>0.03</v>
      </c>
      <c r="AC118" s="36">
        <v>0.03</v>
      </c>
      <c r="AD118" s="36">
        <v>0.47</v>
      </c>
      <c r="AE118" s="36">
        <v>0.59</v>
      </c>
      <c r="AF118" s="36">
        <v>19.21</v>
      </c>
    </row>
    <row r="119" spans="1:32" s="2" customFormat="1" ht="15">
      <c r="A119" s="36" t="s">
        <v>144</v>
      </c>
      <c r="B119" s="36" t="s">
        <v>145</v>
      </c>
      <c r="C119" s="37" t="s">
        <v>77</v>
      </c>
      <c r="D119" s="37">
        <v>1.89</v>
      </c>
      <c r="E119" s="37">
        <v>5.91</v>
      </c>
      <c r="F119" s="37">
        <v>9.9700000000000006</v>
      </c>
      <c r="G119" s="37">
        <v>104.9795864</v>
      </c>
      <c r="H119" s="36">
        <v>1.47</v>
      </c>
      <c r="I119" s="36">
        <v>3.38</v>
      </c>
      <c r="J119" s="36">
        <v>0.79</v>
      </c>
      <c r="K119" s="36">
        <v>0</v>
      </c>
      <c r="L119" s="36">
        <v>3.26</v>
      </c>
      <c r="M119" s="36">
        <v>6.71</v>
      </c>
      <c r="N119" s="36">
        <v>1.78</v>
      </c>
      <c r="O119" s="36">
        <v>0</v>
      </c>
      <c r="P119" s="36">
        <v>0</v>
      </c>
      <c r="Q119" s="36">
        <v>0.25</v>
      </c>
      <c r="R119" s="36">
        <v>2.09</v>
      </c>
      <c r="S119" s="36">
        <v>557.99</v>
      </c>
      <c r="T119" s="36">
        <v>99.37</v>
      </c>
      <c r="U119" s="36">
        <v>63.81</v>
      </c>
      <c r="V119" s="36">
        <v>104.99</v>
      </c>
      <c r="W119" s="36">
        <v>1.53</v>
      </c>
      <c r="X119" s="36">
        <v>5.85</v>
      </c>
      <c r="Y119" s="36">
        <v>1177.07</v>
      </c>
      <c r="Z119" s="36">
        <v>255.48</v>
      </c>
      <c r="AA119" s="36">
        <v>3.11</v>
      </c>
      <c r="AB119" s="36">
        <v>0.09</v>
      </c>
      <c r="AC119" s="36">
        <v>0.09</v>
      </c>
      <c r="AD119" s="36">
        <v>1.3</v>
      </c>
      <c r="AE119" s="36">
        <v>2.19</v>
      </c>
      <c r="AF119" s="36">
        <v>20.81</v>
      </c>
    </row>
    <row r="120" spans="1:32" s="2" customFormat="1" ht="15">
      <c r="A120" s="36" t="s">
        <v>146</v>
      </c>
      <c r="B120" s="36" t="s">
        <v>147</v>
      </c>
      <c r="C120" s="37" t="s">
        <v>148</v>
      </c>
      <c r="D120" s="37">
        <v>12.83</v>
      </c>
      <c r="E120" s="37">
        <v>5.0999999999999996</v>
      </c>
      <c r="F120" s="37">
        <v>5.34</v>
      </c>
      <c r="G120" s="37">
        <v>118.71055999999999</v>
      </c>
      <c r="H120" s="36">
        <v>0.63</v>
      </c>
      <c r="I120" s="36">
        <v>3.25</v>
      </c>
      <c r="J120" s="36">
        <v>0.63</v>
      </c>
      <c r="K120" s="36">
        <v>0</v>
      </c>
      <c r="L120" s="36">
        <v>5.25</v>
      </c>
      <c r="M120" s="36">
        <v>0.09</v>
      </c>
      <c r="N120" s="36">
        <v>0.4</v>
      </c>
      <c r="O120" s="36">
        <v>0</v>
      </c>
      <c r="P120" s="36">
        <v>0</v>
      </c>
      <c r="Q120" s="36">
        <v>0.12</v>
      </c>
      <c r="R120" s="36">
        <v>1.23</v>
      </c>
      <c r="S120" s="36">
        <v>200.04</v>
      </c>
      <c r="T120" s="36">
        <v>21.68</v>
      </c>
      <c r="U120" s="36">
        <v>38.42</v>
      </c>
      <c r="V120" s="36">
        <v>93.37</v>
      </c>
      <c r="W120" s="36">
        <v>0.75</v>
      </c>
      <c r="X120" s="36">
        <v>0.02</v>
      </c>
      <c r="Y120" s="36">
        <v>90.01</v>
      </c>
      <c r="Z120" s="36">
        <v>15.09</v>
      </c>
      <c r="AA120" s="36">
        <v>2.3199999999999998</v>
      </c>
      <c r="AB120" s="36">
        <v>7.0000000000000007E-2</v>
      </c>
      <c r="AC120" s="36">
        <v>7.0000000000000007E-2</v>
      </c>
      <c r="AD120" s="36">
        <v>0.79</v>
      </c>
      <c r="AE120" s="36">
        <v>0.26</v>
      </c>
      <c r="AF120" s="36">
        <v>8.11</v>
      </c>
    </row>
    <row r="121" spans="1:32" s="2" customFormat="1" ht="15">
      <c r="A121" s="36" t="s">
        <v>149</v>
      </c>
      <c r="B121" s="36" t="s">
        <v>150</v>
      </c>
      <c r="C121" s="37" t="s">
        <v>64</v>
      </c>
      <c r="D121" s="37">
        <v>3.66</v>
      </c>
      <c r="E121" s="37">
        <v>4.2</v>
      </c>
      <c r="F121" s="37">
        <v>29.6</v>
      </c>
      <c r="G121" s="37">
        <v>179.27999999999997</v>
      </c>
      <c r="H121" s="36">
        <v>2.44</v>
      </c>
      <c r="I121" s="36">
        <v>0.11</v>
      </c>
      <c r="J121" s="36">
        <v>2.44</v>
      </c>
      <c r="K121" s="36">
        <v>0</v>
      </c>
      <c r="L121" s="36">
        <v>2.42</v>
      </c>
      <c r="M121" s="36">
        <v>27.18</v>
      </c>
      <c r="N121" s="36">
        <v>2.54</v>
      </c>
      <c r="O121" s="36">
        <v>0</v>
      </c>
      <c r="P121" s="36">
        <v>0</v>
      </c>
      <c r="Q121" s="36">
        <v>0.36</v>
      </c>
      <c r="R121" s="36">
        <v>3.02</v>
      </c>
      <c r="S121" s="36">
        <v>465.24</v>
      </c>
      <c r="T121" s="36">
        <v>22.8</v>
      </c>
      <c r="U121" s="36">
        <v>41.89</v>
      </c>
      <c r="V121" s="36">
        <v>107.26</v>
      </c>
      <c r="W121" s="36">
        <v>1.67</v>
      </c>
      <c r="X121" s="36">
        <v>19.2</v>
      </c>
      <c r="Y121" s="36">
        <v>50.64</v>
      </c>
      <c r="Z121" s="36">
        <v>27.04</v>
      </c>
      <c r="AA121" s="36">
        <v>0.23</v>
      </c>
      <c r="AB121" s="36">
        <v>0.22</v>
      </c>
      <c r="AC121" s="36">
        <v>0.13</v>
      </c>
      <c r="AD121" s="36">
        <v>2.36</v>
      </c>
      <c r="AE121" s="36">
        <v>3.27</v>
      </c>
      <c r="AF121" s="36">
        <v>36.24</v>
      </c>
    </row>
    <row r="122" spans="1:32" s="2" customFormat="1" ht="15">
      <c r="A122" s="36" t="s">
        <v>151</v>
      </c>
      <c r="B122" s="36" t="s">
        <v>152</v>
      </c>
      <c r="C122" s="37" t="s">
        <v>71</v>
      </c>
      <c r="D122" s="37">
        <v>0.64</v>
      </c>
      <c r="E122" s="37">
        <v>0</v>
      </c>
      <c r="F122" s="37">
        <v>13.62</v>
      </c>
      <c r="G122" s="37">
        <v>55.597059999999999</v>
      </c>
      <c r="H122" s="36">
        <v>0</v>
      </c>
      <c r="I122" s="36">
        <v>0</v>
      </c>
      <c r="J122" s="36">
        <v>0</v>
      </c>
      <c r="K122" s="36">
        <v>0</v>
      </c>
      <c r="L122" s="36">
        <v>13.62</v>
      </c>
      <c r="M122" s="36">
        <v>0</v>
      </c>
      <c r="N122" s="36">
        <v>0.64</v>
      </c>
      <c r="O122" s="36">
        <v>0</v>
      </c>
      <c r="P122" s="36">
        <v>0</v>
      </c>
      <c r="Q122" s="36">
        <v>0</v>
      </c>
      <c r="R122" s="36">
        <v>0.02</v>
      </c>
      <c r="S122" s="36">
        <v>42.15</v>
      </c>
      <c r="T122" s="36">
        <v>68.77</v>
      </c>
      <c r="U122" s="36">
        <v>47.5</v>
      </c>
      <c r="V122" s="36">
        <v>54.81</v>
      </c>
      <c r="W122" s="36">
        <v>0.95</v>
      </c>
      <c r="X122" s="36">
        <v>0</v>
      </c>
      <c r="Y122" s="36">
        <v>168</v>
      </c>
      <c r="Z122" s="36">
        <v>35.700000000000003</v>
      </c>
      <c r="AA122" s="36">
        <v>0.63</v>
      </c>
      <c r="AB122" s="36">
        <v>0.05</v>
      </c>
      <c r="AC122" s="36">
        <v>0.05</v>
      </c>
      <c r="AD122" s="36">
        <v>0.67</v>
      </c>
      <c r="AE122" s="36">
        <v>1.05</v>
      </c>
      <c r="AF122" s="36">
        <v>21.4</v>
      </c>
    </row>
    <row r="123" spans="1:32" s="2" customFormat="1" ht="15">
      <c r="A123" s="36" t="s">
        <v>65</v>
      </c>
      <c r="B123" s="36" t="s">
        <v>53</v>
      </c>
      <c r="C123" s="37" t="s">
        <v>66</v>
      </c>
      <c r="D123" s="37">
        <v>1.98</v>
      </c>
      <c r="E123" s="37">
        <v>0.2</v>
      </c>
      <c r="F123" s="37">
        <v>14.01</v>
      </c>
      <c r="G123" s="37">
        <v>67.440299999999993</v>
      </c>
      <c r="H123" s="36">
        <v>0.06</v>
      </c>
      <c r="I123" s="36">
        <v>0</v>
      </c>
      <c r="J123" s="36">
        <v>0</v>
      </c>
      <c r="K123" s="36">
        <v>0</v>
      </c>
      <c r="L123" s="36">
        <v>0.33</v>
      </c>
      <c r="M123" s="36">
        <v>13.68</v>
      </c>
      <c r="N123" s="36">
        <v>0.06</v>
      </c>
      <c r="O123" s="36">
        <v>0</v>
      </c>
      <c r="P123" s="36">
        <v>0</v>
      </c>
      <c r="Q123" s="36">
        <v>0.09</v>
      </c>
      <c r="R123" s="36">
        <v>0.54</v>
      </c>
      <c r="S123" s="36">
        <v>73.709999999999994</v>
      </c>
      <c r="T123" s="36">
        <v>4.49</v>
      </c>
      <c r="U123" s="36">
        <v>6.63</v>
      </c>
      <c r="V123" s="36">
        <v>17.489999999999998</v>
      </c>
      <c r="W123" s="36">
        <v>0.46</v>
      </c>
      <c r="X123" s="36">
        <v>0</v>
      </c>
      <c r="Y123" s="36">
        <v>0</v>
      </c>
      <c r="Z123" s="36">
        <v>0</v>
      </c>
      <c r="AA123" s="36">
        <v>0.39</v>
      </c>
      <c r="AB123" s="36">
        <v>0.04</v>
      </c>
      <c r="AC123" s="36">
        <v>0.01</v>
      </c>
      <c r="AD123" s="36">
        <v>0.41</v>
      </c>
      <c r="AE123" s="36">
        <v>0.93</v>
      </c>
      <c r="AF123" s="36">
        <v>0</v>
      </c>
    </row>
    <row r="124" spans="1:32" s="2" customFormat="1" ht="15">
      <c r="A124" s="36" t="s">
        <v>67</v>
      </c>
      <c r="B124" s="36" t="s">
        <v>45</v>
      </c>
      <c r="C124" s="37" t="s">
        <v>68</v>
      </c>
      <c r="D124" s="37">
        <v>1.32</v>
      </c>
      <c r="E124" s="37">
        <v>0.24</v>
      </c>
      <c r="F124" s="37">
        <v>6.68</v>
      </c>
      <c r="G124" s="37">
        <v>38.676000000000002</v>
      </c>
      <c r="H124" s="36">
        <v>0.04</v>
      </c>
      <c r="I124" s="36">
        <v>0</v>
      </c>
      <c r="J124" s="36">
        <v>0.04</v>
      </c>
      <c r="K124" s="36">
        <v>0</v>
      </c>
      <c r="L124" s="36">
        <v>0.24</v>
      </c>
      <c r="M124" s="36">
        <v>6.44</v>
      </c>
      <c r="N124" s="36">
        <v>1.66</v>
      </c>
      <c r="O124" s="36">
        <v>0</v>
      </c>
      <c r="P124" s="36">
        <v>0</v>
      </c>
      <c r="Q124" s="36">
        <v>0.2</v>
      </c>
      <c r="R124" s="36">
        <v>0.5</v>
      </c>
      <c r="S124" s="36">
        <v>0</v>
      </c>
      <c r="T124" s="36">
        <v>7</v>
      </c>
      <c r="U124" s="36">
        <v>9.4</v>
      </c>
      <c r="V124" s="36">
        <v>31.6</v>
      </c>
      <c r="W124" s="36">
        <v>0.78</v>
      </c>
      <c r="X124" s="36">
        <v>0</v>
      </c>
      <c r="Y124" s="36">
        <v>1</v>
      </c>
      <c r="Z124" s="36">
        <v>0.2</v>
      </c>
      <c r="AA124" s="36">
        <v>0.28000000000000003</v>
      </c>
      <c r="AB124" s="36">
        <v>0.04</v>
      </c>
      <c r="AC124" s="36">
        <v>0.02</v>
      </c>
      <c r="AD124" s="36">
        <v>0.14000000000000001</v>
      </c>
      <c r="AE124" s="36">
        <v>0.4</v>
      </c>
      <c r="AF124" s="36">
        <v>0</v>
      </c>
    </row>
    <row r="125" spans="1:32" s="2" customFormat="1" ht="15">
      <c r="A125" s="12"/>
      <c r="B125" s="12" t="s">
        <v>46</v>
      </c>
      <c r="C125" s="14"/>
      <c r="D125" s="14">
        <v>23.27</v>
      </c>
      <c r="E125" s="14">
        <v>22.3</v>
      </c>
      <c r="F125" s="14">
        <v>83.74</v>
      </c>
      <c r="G125" s="14">
        <v>649.79</v>
      </c>
      <c r="H125" s="12">
        <v>5.48</v>
      </c>
      <c r="I125" s="12">
        <v>11.07</v>
      </c>
      <c r="J125" s="12">
        <v>4.75</v>
      </c>
      <c r="K125" s="12">
        <v>0</v>
      </c>
      <c r="L125" s="12">
        <v>29.44</v>
      </c>
      <c r="M125" s="12">
        <v>54.3</v>
      </c>
      <c r="N125" s="12">
        <v>8.61</v>
      </c>
      <c r="O125" s="12">
        <v>0</v>
      </c>
      <c r="P125" s="12">
        <v>0</v>
      </c>
      <c r="Q125" s="12">
        <v>1.43</v>
      </c>
      <c r="R125" s="12">
        <v>7.9</v>
      </c>
      <c r="S125" s="12">
        <v>1339.13</v>
      </c>
      <c r="T125" s="12">
        <v>248.92</v>
      </c>
      <c r="U125" s="12">
        <v>221.68</v>
      </c>
      <c r="V125" s="12">
        <v>432.03</v>
      </c>
      <c r="W125" s="12">
        <v>6.84</v>
      </c>
      <c r="X125" s="12">
        <v>25.07</v>
      </c>
      <c r="Y125" s="12">
        <v>3474.32</v>
      </c>
      <c r="Z125" s="12">
        <v>671.41</v>
      </c>
      <c r="AA125" s="12">
        <v>10.07</v>
      </c>
      <c r="AB125" s="12">
        <v>0.52</v>
      </c>
      <c r="AC125" s="12">
        <v>0.41</v>
      </c>
      <c r="AD125" s="12">
        <v>6.14</v>
      </c>
      <c r="AE125" s="12">
        <v>8.69</v>
      </c>
      <c r="AF125" s="12">
        <v>105.77</v>
      </c>
    </row>
    <row r="126" spans="1:32" s="2" customFormat="1" ht="15">
      <c r="A126" s="12"/>
      <c r="B126" s="12" t="s">
        <v>54</v>
      </c>
      <c r="C126" s="14"/>
      <c r="D126" s="14">
        <v>47.15</v>
      </c>
      <c r="E126" s="14">
        <v>52.2</v>
      </c>
      <c r="F126" s="14">
        <f>F125+F116</f>
        <v>190.95999999999998</v>
      </c>
      <c r="G126" s="14">
        <v>1402.23</v>
      </c>
      <c r="H126" s="12">
        <v>18.670000000000002</v>
      </c>
      <c r="I126" s="12">
        <v>51.34</v>
      </c>
      <c r="J126" s="12">
        <v>17.87</v>
      </c>
      <c r="K126" s="12">
        <v>0</v>
      </c>
      <c r="L126" s="12">
        <v>46.08</v>
      </c>
      <c r="M126" s="12">
        <v>129.87</v>
      </c>
      <c r="N126" s="12">
        <v>14.61</v>
      </c>
      <c r="O126" s="12">
        <v>0</v>
      </c>
      <c r="P126" s="12">
        <v>0</v>
      </c>
      <c r="Q126" s="12">
        <v>2.33</v>
      </c>
      <c r="R126" s="12">
        <v>14.81</v>
      </c>
      <c r="S126" s="12">
        <v>2229.7399999999998</v>
      </c>
      <c r="T126" s="12">
        <v>549.79</v>
      </c>
      <c r="U126" s="12">
        <v>332.2</v>
      </c>
      <c r="V126" s="12">
        <v>821.8</v>
      </c>
      <c r="W126" s="12">
        <v>11.55</v>
      </c>
      <c r="X126" s="12">
        <v>77.42</v>
      </c>
      <c r="Y126" s="12">
        <v>5910.73</v>
      </c>
      <c r="Z126" s="12">
        <v>1239.52</v>
      </c>
      <c r="AA126" s="12">
        <v>16.57</v>
      </c>
      <c r="AB126" s="12">
        <v>0.89</v>
      </c>
      <c r="AC126" s="12">
        <v>0.69</v>
      </c>
      <c r="AD126" s="12">
        <v>9.75</v>
      </c>
      <c r="AE126" s="12">
        <v>18.37</v>
      </c>
      <c r="AF126" s="12">
        <v>119.79</v>
      </c>
    </row>
    <row r="127" spans="1:32" s="2" customFormat="1" ht="15">
      <c r="A127" s="36"/>
      <c r="B127" s="36" t="s">
        <v>55</v>
      </c>
      <c r="C127" s="37"/>
      <c r="D127" s="37" t="s">
        <v>153</v>
      </c>
      <c r="E127" s="37"/>
      <c r="F127" s="37"/>
      <c r="G127" s="37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</row>
    <row r="128" spans="1:32" s="2" customFormat="1" ht="15">
      <c r="C128" s="4"/>
      <c r="D128" s="4"/>
      <c r="E128" s="4"/>
      <c r="F128" s="4"/>
      <c r="G128" s="4"/>
    </row>
    <row r="129" spans="1:32" s="2" customFormat="1" ht="15">
      <c r="A129" s="99"/>
      <c r="B129" s="99" t="s">
        <v>0</v>
      </c>
      <c r="C129" s="99" t="s">
        <v>4</v>
      </c>
      <c r="D129" s="38" t="s">
        <v>2</v>
      </c>
      <c r="E129" s="38" t="s">
        <v>6</v>
      </c>
      <c r="F129" s="99" t="s">
        <v>5</v>
      </c>
      <c r="G129" s="99" t="s">
        <v>3</v>
      </c>
      <c r="H129" s="40" t="s">
        <v>7</v>
      </c>
      <c r="I129" s="40" t="s">
        <v>8</v>
      </c>
      <c r="J129" s="40" t="s">
        <v>26</v>
      </c>
      <c r="K129" s="40" t="s">
        <v>9</v>
      </c>
      <c r="L129" s="40" t="s">
        <v>10</v>
      </c>
      <c r="M129" s="40" t="s">
        <v>11</v>
      </c>
      <c r="N129" s="40" t="s">
        <v>12</v>
      </c>
      <c r="O129" s="40" t="s">
        <v>13</v>
      </c>
      <c r="P129" s="40" t="s">
        <v>14</v>
      </c>
      <c r="Q129" s="40" t="s">
        <v>15</v>
      </c>
      <c r="R129" s="40" t="s">
        <v>16</v>
      </c>
      <c r="S129" s="40" t="s">
        <v>17</v>
      </c>
      <c r="T129" s="100" t="s">
        <v>27</v>
      </c>
      <c r="U129" s="100"/>
      <c r="V129" s="100"/>
      <c r="W129" s="100"/>
      <c r="X129" s="101" t="s">
        <v>29</v>
      </c>
      <c r="Y129" s="101"/>
      <c r="Z129" s="101"/>
      <c r="AA129" s="101"/>
      <c r="AB129" s="101"/>
      <c r="AC129" s="101"/>
      <c r="AD129" s="101"/>
      <c r="AE129" s="101"/>
      <c r="AF129" s="101"/>
    </row>
    <row r="130" spans="1:32" s="2" customFormat="1" ht="15">
      <c r="A130" s="99"/>
      <c r="B130" s="99"/>
      <c r="C130" s="99"/>
      <c r="D130" s="38" t="s">
        <v>1</v>
      </c>
      <c r="E130" s="38" t="s">
        <v>1</v>
      </c>
      <c r="F130" s="99"/>
      <c r="G130" s="99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39" t="s">
        <v>18</v>
      </c>
      <c r="U130" s="39" t="s">
        <v>19</v>
      </c>
      <c r="V130" s="39" t="s">
        <v>20</v>
      </c>
      <c r="W130" s="39" t="s">
        <v>21</v>
      </c>
      <c r="X130" s="39" t="s">
        <v>30</v>
      </c>
      <c r="Y130" s="39" t="s">
        <v>22</v>
      </c>
      <c r="Z130" s="39" t="s">
        <v>31</v>
      </c>
      <c r="AA130" s="39" t="s">
        <v>32</v>
      </c>
      <c r="AB130" s="39" t="s">
        <v>33</v>
      </c>
      <c r="AC130" s="39" t="s">
        <v>23</v>
      </c>
      <c r="AD130" s="39" t="s">
        <v>24</v>
      </c>
      <c r="AE130" s="39" t="s">
        <v>25</v>
      </c>
      <c r="AF130" s="39" t="s">
        <v>34</v>
      </c>
    </row>
    <row r="131" spans="1:32" s="2" customFormat="1" ht="15">
      <c r="A131" s="12"/>
      <c r="B131" s="13" t="s">
        <v>154</v>
      </c>
      <c r="C131" s="14"/>
      <c r="D131" s="14"/>
      <c r="E131" s="14"/>
      <c r="F131" s="14"/>
      <c r="G131" s="14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</row>
    <row r="132" spans="1:32" s="2" customFormat="1" ht="15">
      <c r="A132" s="40" t="s">
        <v>155</v>
      </c>
      <c r="B132" s="40" t="s">
        <v>156</v>
      </c>
      <c r="C132" s="41" t="s">
        <v>157</v>
      </c>
      <c r="D132" s="41">
        <v>6.84</v>
      </c>
      <c r="E132" s="41">
        <v>5.61</v>
      </c>
      <c r="F132" s="41">
        <v>9.5399999999999991</v>
      </c>
      <c r="G132" s="41">
        <v>119.02580429828573</v>
      </c>
      <c r="H132" s="40">
        <v>3.09</v>
      </c>
      <c r="I132" s="40">
        <v>0.02</v>
      </c>
      <c r="J132" s="40">
        <v>3.09</v>
      </c>
      <c r="K132" s="40">
        <v>0</v>
      </c>
      <c r="L132" s="40">
        <v>0.23</v>
      </c>
      <c r="M132" s="40">
        <v>9.32</v>
      </c>
      <c r="N132" s="40">
        <v>0.48</v>
      </c>
      <c r="O132" s="40">
        <v>0</v>
      </c>
      <c r="P132" s="40">
        <v>0</v>
      </c>
      <c r="Q132" s="40">
        <v>0.4</v>
      </c>
      <c r="R132" s="40">
        <v>1.1599999999999999</v>
      </c>
      <c r="S132" s="40">
        <v>0</v>
      </c>
      <c r="T132" s="40">
        <v>200</v>
      </c>
      <c r="U132" s="40">
        <v>11</v>
      </c>
      <c r="V132" s="40">
        <v>120</v>
      </c>
      <c r="W132" s="40">
        <v>0.14000000000000001</v>
      </c>
      <c r="X132" s="40">
        <v>42</v>
      </c>
      <c r="Y132" s="40">
        <v>34</v>
      </c>
      <c r="Z132" s="40">
        <v>47.6</v>
      </c>
      <c r="AA132" s="40">
        <v>0.08</v>
      </c>
      <c r="AB132" s="40">
        <v>0.01</v>
      </c>
      <c r="AC132" s="40">
        <v>0.08</v>
      </c>
      <c r="AD132" s="40">
        <v>0.04</v>
      </c>
      <c r="AE132" s="40">
        <v>1.36</v>
      </c>
      <c r="AF132" s="40">
        <v>0.14000000000000001</v>
      </c>
    </row>
    <row r="133" spans="1:32" s="2" customFormat="1" ht="15">
      <c r="A133" s="40" t="s">
        <v>158</v>
      </c>
      <c r="B133" s="40" t="s">
        <v>159</v>
      </c>
      <c r="C133" s="41" t="s">
        <v>160</v>
      </c>
      <c r="D133" s="41">
        <v>2.89</v>
      </c>
      <c r="E133" s="41">
        <v>5.64</v>
      </c>
      <c r="F133" s="41">
        <v>27.4</v>
      </c>
      <c r="G133" s="41">
        <v>90.743087399999993</v>
      </c>
      <c r="H133" s="40">
        <v>4.08</v>
      </c>
      <c r="I133" s="40">
        <v>0.09</v>
      </c>
      <c r="J133" s="40">
        <v>4.08</v>
      </c>
      <c r="K133" s="40">
        <v>0</v>
      </c>
      <c r="L133" s="40">
        <v>7.4</v>
      </c>
      <c r="M133" s="40">
        <v>0</v>
      </c>
      <c r="N133" s="40">
        <v>0</v>
      </c>
      <c r="O133" s="40">
        <v>0</v>
      </c>
      <c r="P133" s="40">
        <v>0</v>
      </c>
      <c r="Q133" s="40">
        <v>0.11</v>
      </c>
      <c r="R133" s="40">
        <v>1.84</v>
      </c>
      <c r="S133" s="40">
        <v>367.21</v>
      </c>
      <c r="T133" s="40">
        <v>142.6</v>
      </c>
      <c r="U133" s="40">
        <v>31.99</v>
      </c>
      <c r="V133" s="40">
        <v>105.92</v>
      </c>
      <c r="W133" s="40">
        <v>0.5</v>
      </c>
      <c r="X133" s="40">
        <v>22.68</v>
      </c>
      <c r="Y133" s="40">
        <v>85.68</v>
      </c>
      <c r="Z133" s="40">
        <v>56.28</v>
      </c>
      <c r="AA133" s="40">
        <v>0.28999999999999998</v>
      </c>
      <c r="AB133" s="40">
        <v>0.05</v>
      </c>
      <c r="AC133" s="40">
        <v>0.15</v>
      </c>
      <c r="AD133" s="40">
        <v>0.36</v>
      </c>
      <c r="AE133" s="40">
        <v>1.27</v>
      </c>
      <c r="AF133" s="40">
        <v>5.59</v>
      </c>
    </row>
    <row r="134" spans="1:32" s="2" customFormat="1" ht="15">
      <c r="A134" s="40" t="s">
        <v>161</v>
      </c>
      <c r="B134" s="40" t="s">
        <v>162</v>
      </c>
      <c r="C134" s="41" t="s">
        <v>71</v>
      </c>
      <c r="D134" s="41">
        <v>2.91</v>
      </c>
      <c r="E134" s="41">
        <v>2.86</v>
      </c>
      <c r="F134" s="41">
        <v>16.079999999999998</v>
      </c>
      <c r="G134" s="41">
        <v>98.805171999999999</v>
      </c>
      <c r="H134" s="40">
        <v>2</v>
      </c>
      <c r="I134" s="40">
        <v>0</v>
      </c>
      <c r="J134" s="40">
        <v>0</v>
      </c>
      <c r="K134" s="40">
        <v>0</v>
      </c>
      <c r="L134" s="40">
        <v>16.079999999999998</v>
      </c>
      <c r="M134" s="40">
        <v>0</v>
      </c>
      <c r="N134" s="40">
        <v>0</v>
      </c>
      <c r="O134" s="40">
        <v>0</v>
      </c>
      <c r="P134" s="40">
        <v>0</v>
      </c>
      <c r="Q134" s="40">
        <v>0.1</v>
      </c>
      <c r="R134" s="40">
        <v>0.71</v>
      </c>
      <c r="S134" s="40">
        <v>72.099999999999994</v>
      </c>
      <c r="T134" s="40">
        <v>138.5</v>
      </c>
      <c r="U134" s="40">
        <v>34.799999999999997</v>
      </c>
      <c r="V134" s="40">
        <v>104.4</v>
      </c>
      <c r="W134" s="40">
        <v>0.56000000000000005</v>
      </c>
      <c r="X134" s="40">
        <v>12</v>
      </c>
      <c r="Y134" s="40">
        <v>88</v>
      </c>
      <c r="Z134" s="40">
        <v>39</v>
      </c>
      <c r="AA134" s="40">
        <v>0.3</v>
      </c>
      <c r="AB134" s="40">
        <v>0.05</v>
      </c>
      <c r="AC134" s="40">
        <v>0.14000000000000001</v>
      </c>
      <c r="AD134" s="40">
        <v>0.4</v>
      </c>
      <c r="AE134" s="40">
        <v>1.3</v>
      </c>
      <c r="AF134" s="40">
        <v>6.52</v>
      </c>
    </row>
    <row r="135" spans="1:32" s="2" customFormat="1" ht="15">
      <c r="A135" s="40" t="s">
        <v>67</v>
      </c>
      <c r="B135" s="40" t="s">
        <v>45</v>
      </c>
      <c r="C135" s="41" t="s">
        <v>68</v>
      </c>
      <c r="D135" s="41">
        <v>1.32</v>
      </c>
      <c r="E135" s="41">
        <v>0.24</v>
      </c>
      <c r="F135" s="41">
        <v>6.68</v>
      </c>
      <c r="G135" s="41">
        <v>38.676000000000002</v>
      </c>
      <c r="H135" s="40">
        <v>0.04</v>
      </c>
      <c r="I135" s="40">
        <v>0</v>
      </c>
      <c r="J135" s="40">
        <v>0.04</v>
      </c>
      <c r="K135" s="40">
        <v>0</v>
      </c>
      <c r="L135" s="40">
        <v>0.24</v>
      </c>
      <c r="M135" s="40">
        <v>6.44</v>
      </c>
      <c r="N135" s="40">
        <v>1.66</v>
      </c>
      <c r="O135" s="40">
        <v>0</v>
      </c>
      <c r="P135" s="40">
        <v>0</v>
      </c>
      <c r="Q135" s="40">
        <v>0.2</v>
      </c>
      <c r="R135" s="40">
        <v>0.5</v>
      </c>
      <c r="S135" s="40">
        <v>0</v>
      </c>
      <c r="T135" s="40">
        <v>7</v>
      </c>
      <c r="U135" s="40">
        <v>9.4</v>
      </c>
      <c r="V135" s="40">
        <v>31.6</v>
      </c>
      <c r="W135" s="40">
        <v>0.78</v>
      </c>
      <c r="X135" s="40">
        <v>0</v>
      </c>
      <c r="Y135" s="40">
        <v>1</v>
      </c>
      <c r="Z135" s="40">
        <v>0.2</v>
      </c>
      <c r="AA135" s="40">
        <v>0.28000000000000003</v>
      </c>
      <c r="AB135" s="40">
        <v>0.04</v>
      </c>
      <c r="AC135" s="40">
        <v>0.02</v>
      </c>
      <c r="AD135" s="40">
        <v>0.14000000000000001</v>
      </c>
      <c r="AE135" s="40">
        <v>0.4</v>
      </c>
      <c r="AF135" s="40">
        <v>0</v>
      </c>
    </row>
    <row r="136" spans="1:32" s="2" customFormat="1" ht="15">
      <c r="A136" s="12"/>
      <c r="B136" s="12" t="s">
        <v>46</v>
      </c>
      <c r="C136" s="14"/>
      <c r="D136" s="14">
        <v>13.96</v>
      </c>
      <c r="E136" s="14">
        <v>14.34</v>
      </c>
      <c r="F136" s="14">
        <f>SUM(F132:F135)</f>
        <v>59.699999999999996</v>
      </c>
      <c r="G136" s="14">
        <v>347.25</v>
      </c>
      <c r="H136" s="12">
        <v>9.2100000000000009</v>
      </c>
      <c r="I136" s="12">
        <v>0.11</v>
      </c>
      <c r="J136" s="12">
        <v>7.21</v>
      </c>
      <c r="K136" s="12">
        <v>0</v>
      </c>
      <c r="L136" s="12">
        <v>23.95</v>
      </c>
      <c r="M136" s="12">
        <v>15.76</v>
      </c>
      <c r="N136" s="12">
        <v>2.14</v>
      </c>
      <c r="O136" s="12">
        <v>0</v>
      </c>
      <c r="P136" s="12">
        <v>0</v>
      </c>
      <c r="Q136" s="12">
        <v>0.81</v>
      </c>
      <c r="R136" s="12">
        <v>4.22</v>
      </c>
      <c r="S136" s="12">
        <v>439.31</v>
      </c>
      <c r="T136" s="12">
        <v>488.1</v>
      </c>
      <c r="U136" s="12">
        <v>87.19</v>
      </c>
      <c r="V136" s="12">
        <v>361.92</v>
      </c>
      <c r="W136" s="12">
        <v>1.97</v>
      </c>
      <c r="X136" s="12">
        <v>76.680000000000007</v>
      </c>
      <c r="Y136" s="12">
        <v>208.68</v>
      </c>
      <c r="Z136" s="12">
        <v>143.08000000000001</v>
      </c>
      <c r="AA136" s="12">
        <v>0.95</v>
      </c>
      <c r="AB136" s="12">
        <v>0.14000000000000001</v>
      </c>
      <c r="AC136" s="12">
        <v>0.39</v>
      </c>
      <c r="AD136" s="12">
        <v>0.94</v>
      </c>
      <c r="AE136" s="12">
        <v>4.33</v>
      </c>
      <c r="AF136" s="12">
        <v>12.25</v>
      </c>
    </row>
    <row r="137" spans="1:32" s="2" customFormat="1" ht="15">
      <c r="A137" s="12"/>
      <c r="B137" s="13" t="s">
        <v>163</v>
      </c>
      <c r="C137" s="14"/>
      <c r="D137" s="14"/>
      <c r="E137" s="14"/>
      <c r="F137" s="14"/>
      <c r="G137" s="14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</row>
    <row r="138" spans="1:32" s="2" customFormat="1" ht="15">
      <c r="A138" s="40" t="s">
        <v>164</v>
      </c>
      <c r="B138" s="40" t="s">
        <v>165</v>
      </c>
      <c r="C138" s="41" t="s">
        <v>61</v>
      </c>
      <c r="D138" s="41">
        <v>1.35</v>
      </c>
      <c r="E138" s="41">
        <v>5.3</v>
      </c>
      <c r="F138" s="41">
        <v>7.88</v>
      </c>
      <c r="G138" s="41">
        <v>87.016421333333341</v>
      </c>
      <c r="H138" s="40">
        <v>0.67</v>
      </c>
      <c r="I138" s="40">
        <v>3.47</v>
      </c>
      <c r="J138" s="40">
        <v>0</v>
      </c>
      <c r="K138" s="40">
        <v>0</v>
      </c>
      <c r="L138" s="40">
        <v>7.79</v>
      </c>
      <c r="M138" s="40">
        <v>0.09</v>
      </c>
      <c r="N138" s="40">
        <v>1.62</v>
      </c>
      <c r="O138" s="40">
        <v>0</v>
      </c>
      <c r="P138" s="40">
        <v>0</v>
      </c>
      <c r="Q138" s="40">
        <v>0.24</v>
      </c>
      <c r="R138" s="40">
        <v>1.24</v>
      </c>
      <c r="S138" s="40">
        <v>264.18</v>
      </c>
      <c r="T138" s="40">
        <v>37.409999999999997</v>
      </c>
      <c r="U138" s="40">
        <v>15.56</v>
      </c>
      <c r="V138" s="40">
        <v>28.03</v>
      </c>
      <c r="W138" s="40">
        <v>0.51</v>
      </c>
      <c r="X138" s="40">
        <v>0</v>
      </c>
      <c r="Y138" s="40">
        <v>1581.07</v>
      </c>
      <c r="Z138" s="40">
        <v>268.67</v>
      </c>
      <c r="AA138" s="40">
        <v>2.4700000000000002</v>
      </c>
      <c r="AB138" s="40">
        <v>0.03</v>
      </c>
      <c r="AC138" s="40">
        <v>0.04</v>
      </c>
      <c r="AD138" s="40">
        <v>0.59</v>
      </c>
      <c r="AE138" s="40">
        <v>0.75</v>
      </c>
      <c r="AF138" s="40">
        <v>30.05</v>
      </c>
    </row>
    <row r="139" spans="1:32" s="2" customFormat="1" ht="15">
      <c r="A139" s="40" t="s">
        <v>166</v>
      </c>
      <c r="B139" s="40" t="s">
        <v>167</v>
      </c>
      <c r="C139" s="41" t="s">
        <v>100</v>
      </c>
      <c r="D139" s="41">
        <v>10.53</v>
      </c>
      <c r="E139" s="41">
        <v>5.2</v>
      </c>
      <c r="F139" s="41">
        <v>12.27</v>
      </c>
      <c r="G139" s="41">
        <v>141.938885</v>
      </c>
      <c r="H139" s="40">
        <v>2.2599999999999998</v>
      </c>
      <c r="I139" s="40">
        <v>0.08</v>
      </c>
      <c r="J139" s="40">
        <v>2.1800000000000002</v>
      </c>
      <c r="K139" s="40">
        <v>0</v>
      </c>
      <c r="L139" s="40">
        <v>2.02</v>
      </c>
      <c r="M139" s="40">
        <v>10.25</v>
      </c>
      <c r="N139" s="40">
        <v>1.37</v>
      </c>
      <c r="O139" s="40">
        <v>0</v>
      </c>
      <c r="P139" s="40">
        <v>0</v>
      </c>
      <c r="Q139" s="40">
        <v>0.18</v>
      </c>
      <c r="R139" s="40">
        <v>1.54</v>
      </c>
      <c r="S139" s="40">
        <v>58.32</v>
      </c>
      <c r="T139" s="40">
        <v>76.14</v>
      </c>
      <c r="U139" s="40">
        <v>68.489999999999995</v>
      </c>
      <c r="V139" s="40">
        <v>172.08</v>
      </c>
      <c r="W139" s="40">
        <v>1.7</v>
      </c>
      <c r="X139" s="40">
        <v>19.39</v>
      </c>
      <c r="Y139" s="40">
        <v>161.5</v>
      </c>
      <c r="Z139" s="40">
        <v>66.28</v>
      </c>
      <c r="AA139" s="40">
        <v>1.36</v>
      </c>
      <c r="AB139" s="40">
        <v>0.17</v>
      </c>
      <c r="AC139" s="40">
        <v>0.15</v>
      </c>
      <c r="AD139" s="40">
        <v>3.03</v>
      </c>
      <c r="AE139" s="40">
        <v>6.05</v>
      </c>
      <c r="AF139" s="40">
        <v>17.27</v>
      </c>
    </row>
    <row r="140" spans="1:32" s="2" customFormat="1" ht="15">
      <c r="A140" s="40" t="s">
        <v>78</v>
      </c>
      <c r="B140" s="40" t="s">
        <v>168</v>
      </c>
      <c r="C140" s="41" t="s">
        <v>80</v>
      </c>
      <c r="D140" s="41">
        <v>14.22</v>
      </c>
      <c r="E140" s="41">
        <v>11.85</v>
      </c>
      <c r="F140" s="41">
        <v>11.84</v>
      </c>
      <c r="G140" s="41">
        <v>213.52530249992796</v>
      </c>
      <c r="H140" s="40">
        <v>5.26</v>
      </c>
      <c r="I140" s="40">
        <v>1.32</v>
      </c>
      <c r="J140" s="40">
        <v>5.26</v>
      </c>
      <c r="K140" s="40">
        <v>0</v>
      </c>
      <c r="L140" s="40">
        <v>0.95</v>
      </c>
      <c r="M140" s="40">
        <v>10.89</v>
      </c>
      <c r="N140" s="40">
        <v>0.83</v>
      </c>
      <c r="O140" s="40">
        <v>0</v>
      </c>
      <c r="P140" s="40">
        <v>0</v>
      </c>
      <c r="Q140" s="40">
        <v>0.02</v>
      </c>
      <c r="R140" s="40">
        <v>1.98</v>
      </c>
      <c r="S140" s="40">
        <v>52.7</v>
      </c>
      <c r="T140" s="40">
        <v>19.940000000000001</v>
      </c>
      <c r="U140" s="40">
        <v>20.9</v>
      </c>
      <c r="V140" s="40">
        <v>131.94999999999999</v>
      </c>
      <c r="W140" s="40">
        <v>1.92</v>
      </c>
      <c r="X140" s="40">
        <v>0</v>
      </c>
      <c r="Y140" s="40">
        <v>17.600000000000001</v>
      </c>
      <c r="Z140" s="40">
        <v>3.74</v>
      </c>
      <c r="AA140" s="40">
        <v>1.37</v>
      </c>
      <c r="AB140" s="40">
        <v>0.05</v>
      </c>
      <c r="AC140" s="40">
        <v>0.09</v>
      </c>
      <c r="AD140" s="40">
        <v>2.8</v>
      </c>
      <c r="AE140" s="40">
        <v>6.14</v>
      </c>
      <c r="AF140" s="40">
        <v>1.72</v>
      </c>
    </row>
    <row r="141" spans="1:32" s="2" customFormat="1" ht="15">
      <c r="A141" s="40" t="s">
        <v>118</v>
      </c>
      <c r="B141" s="40" t="s">
        <v>119</v>
      </c>
      <c r="C141" s="41" t="s">
        <v>64</v>
      </c>
      <c r="D141" s="41">
        <v>7.28</v>
      </c>
      <c r="E141" s="41">
        <v>6.46</v>
      </c>
      <c r="F141" s="41">
        <v>47.79</v>
      </c>
      <c r="G141" s="41">
        <v>287.705196</v>
      </c>
      <c r="H141" s="40">
        <v>4.3899999999999997</v>
      </c>
      <c r="I141" s="40">
        <v>31.56</v>
      </c>
      <c r="J141" s="40">
        <v>4.3899999999999997</v>
      </c>
      <c r="K141" s="40">
        <v>0</v>
      </c>
      <c r="L141" s="40">
        <v>1.45</v>
      </c>
      <c r="M141" s="40">
        <v>46.34</v>
      </c>
      <c r="N141" s="40">
        <v>2.48</v>
      </c>
      <c r="O141" s="40">
        <v>0</v>
      </c>
      <c r="P141" s="40">
        <v>0</v>
      </c>
      <c r="Q141" s="40">
        <v>0</v>
      </c>
      <c r="R141" s="40">
        <v>2.29</v>
      </c>
      <c r="S141" s="40">
        <v>698.99</v>
      </c>
      <c r="T141" s="40">
        <v>20.07</v>
      </c>
      <c r="U141" s="40">
        <v>10.62</v>
      </c>
      <c r="V141" s="40">
        <v>59.38</v>
      </c>
      <c r="W141" s="40">
        <v>1.0900000000000001</v>
      </c>
      <c r="X141" s="40">
        <v>21.6</v>
      </c>
      <c r="Y141" s="40">
        <v>21.6</v>
      </c>
      <c r="Z141" s="40">
        <v>40.5</v>
      </c>
      <c r="AA141" s="40">
        <v>1.2</v>
      </c>
      <c r="AB141" s="40">
        <v>0.09</v>
      </c>
      <c r="AC141" s="40">
        <v>0.03</v>
      </c>
      <c r="AD141" s="40">
        <v>0.72</v>
      </c>
      <c r="AE141" s="40">
        <v>2.16</v>
      </c>
      <c r="AF141" s="40">
        <v>0</v>
      </c>
    </row>
    <row r="142" spans="1:32" s="2" customFormat="1" ht="15">
      <c r="A142" s="40" t="s">
        <v>65</v>
      </c>
      <c r="B142" s="40" t="s">
        <v>83</v>
      </c>
      <c r="C142" s="41" t="s">
        <v>71</v>
      </c>
      <c r="D142" s="41">
        <v>1</v>
      </c>
      <c r="E142" s="41">
        <v>0.2</v>
      </c>
      <c r="F142" s="41">
        <v>20.2</v>
      </c>
      <c r="G142" s="41">
        <v>86.47999999999999</v>
      </c>
      <c r="H142" s="40">
        <v>0</v>
      </c>
      <c r="I142" s="40">
        <v>0</v>
      </c>
      <c r="J142" s="40">
        <v>0</v>
      </c>
      <c r="K142" s="40">
        <v>0</v>
      </c>
      <c r="L142" s="40">
        <v>19.8</v>
      </c>
      <c r="M142" s="40">
        <v>0.4</v>
      </c>
      <c r="N142" s="40">
        <v>0.4</v>
      </c>
      <c r="O142" s="40">
        <v>0</v>
      </c>
      <c r="P142" s="40">
        <v>0</v>
      </c>
      <c r="Q142" s="40">
        <v>1</v>
      </c>
      <c r="R142" s="40">
        <v>0.6</v>
      </c>
      <c r="S142" s="40">
        <v>52</v>
      </c>
      <c r="T142" s="40">
        <v>14</v>
      </c>
      <c r="U142" s="40">
        <v>8</v>
      </c>
      <c r="V142" s="40">
        <v>14</v>
      </c>
      <c r="W142" s="40">
        <v>2.8</v>
      </c>
      <c r="X142" s="40">
        <v>0</v>
      </c>
      <c r="Y142" s="40">
        <v>0</v>
      </c>
      <c r="Z142" s="40">
        <v>0</v>
      </c>
      <c r="AA142" s="40">
        <v>0.2</v>
      </c>
      <c r="AB142" s="40">
        <v>0.02</v>
      </c>
      <c r="AC142" s="40">
        <v>0.02</v>
      </c>
      <c r="AD142" s="40">
        <v>0.2</v>
      </c>
      <c r="AE142" s="40">
        <v>0.4</v>
      </c>
      <c r="AF142" s="40">
        <v>4</v>
      </c>
    </row>
    <row r="143" spans="1:32" s="2" customFormat="1" ht="15">
      <c r="A143" s="40" t="s">
        <v>65</v>
      </c>
      <c r="B143" s="40" t="s">
        <v>53</v>
      </c>
      <c r="C143" s="41" t="s">
        <v>66</v>
      </c>
      <c r="D143" s="41">
        <v>1.98</v>
      </c>
      <c r="E143" s="41">
        <v>0.2</v>
      </c>
      <c r="F143" s="41">
        <v>14.01</v>
      </c>
      <c r="G143" s="41">
        <v>67.440299999999993</v>
      </c>
      <c r="H143" s="40">
        <v>0.06</v>
      </c>
      <c r="I143" s="40">
        <v>0</v>
      </c>
      <c r="J143" s="40">
        <v>0</v>
      </c>
      <c r="K143" s="40">
        <v>0</v>
      </c>
      <c r="L143" s="40">
        <v>0.33</v>
      </c>
      <c r="M143" s="40">
        <v>13.68</v>
      </c>
      <c r="N143" s="40">
        <v>0.06</v>
      </c>
      <c r="O143" s="40">
        <v>0</v>
      </c>
      <c r="P143" s="40">
        <v>0</v>
      </c>
      <c r="Q143" s="40">
        <v>0.09</v>
      </c>
      <c r="R143" s="40">
        <v>0.54</v>
      </c>
      <c r="S143" s="40">
        <v>73.709999999999994</v>
      </c>
      <c r="T143" s="40">
        <v>4.49</v>
      </c>
      <c r="U143" s="40">
        <v>6.63</v>
      </c>
      <c r="V143" s="40">
        <v>17.489999999999998</v>
      </c>
      <c r="W143" s="40">
        <v>0.46</v>
      </c>
      <c r="X143" s="40">
        <v>0</v>
      </c>
      <c r="Y143" s="40">
        <v>0</v>
      </c>
      <c r="Z143" s="40">
        <v>0</v>
      </c>
      <c r="AA143" s="40">
        <v>0.39</v>
      </c>
      <c r="AB143" s="40">
        <v>0.04</v>
      </c>
      <c r="AC143" s="40">
        <v>0.01</v>
      </c>
      <c r="AD143" s="40">
        <v>0.41</v>
      </c>
      <c r="AE143" s="40">
        <v>0.93</v>
      </c>
      <c r="AF143" s="40">
        <v>0</v>
      </c>
    </row>
    <row r="144" spans="1:32" s="2" customFormat="1" ht="15">
      <c r="A144" s="40" t="s">
        <v>67</v>
      </c>
      <c r="B144" s="40" t="s">
        <v>45</v>
      </c>
      <c r="C144" s="41" t="s">
        <v>68</v>
      </c>
      <c r="D144" s="41">
        <v>1.32</v>
      </c>
      <c r="E144" s="41">
        <v>0.24</v>
      </c>
      <c r="F144" s="41">
        <v>6.68</v>
      </c>
      <c r="G144" s="41">
        <v>38.676000000000002</v>
      </c>
      <c r="H144" s="40">
        <v>0.04</v>
      </c>
      <c r="I144" s="40">
        <v>0</v>
      </c>
      <c r="J144" s="40">
        <v>0.04</v>
      </c>
      <c r="K144" s="40">
        <v>0</v>
      </c>
      <c r="L144" s="40">
        <v>0.24</v>
      </c>
      <c r="M144" s="40">
        <v>6.44</v>
      </c>
      <c r="N144" s="40">
        <v>1.66</v>
      </c>
      <c r="O144" s="40">
        <v>0</v>
      </c>
      <c r="P144" s="40">
        <v>0</v>
      </c>
      <c r="Q144" s="40">
        <v>0.2</v>
      </c>
      <c r="R144" s="40">
        <v>0.5</v>
      </c>
      <c r="S144" s="40">
        <v>0</v>
      </c>
      <c r="T144" s="40">
        <v>7</v>
      </c>
      <c r="U144" s="40">
        <v>9.4</v>
      </c>
      <c r="V144" s="40">
        <v>31.6</v>
      </c>
      <c r="W144" s="40">
        <v>0.78</v>
      </c>
      <c r="X144" s="40">
        <v>0</v>
      </c>
      <c r="Y144" s="40">
        <v>1</v>
      </c>
      <c r="Z144" s="40">
        <v>0.2</v>
      </c>
      <c r="AA144" s="40">
        <v>0.28000000000000003</v>
      </c>
      <c r="AB144" s="40">
        <v>0.04</v>
      </c>
      <c r="AC144" s="40">
        <v>0.02</v>
      </c>
      <c r="AD144" s="40">
        <v>0.14000000000000001</v>
      </c>
      <c r="AE144" s="40">
        <v>0.4</v>
      </c>
      <c r="AF144" s="40">
        <v>0</v>
      </c>
    </row>
    <row r="145" spans="1:32" s="2" customFormat="1" ht="15">
      <c r="A145" s="12"/>
      <c r="B145" s="12" t="s">
        <v>46</v>
      </c>
      <c r="C145" s="14"/>
      <c r="D145" s="14">
        <v>37.69</v>
      </c>
      <c r="E145" s="14">
        <v>29.45</v>
      </c>
      <c r="F145" s="14">
        <v>120.67</v>
      </c>
      <c r="G145" s="14">
        <v>922.78</v>
      </c>
      <c r="H145" s="12">
        <v>12.67</v>
      </c>
      <c r="I145" s="12">
        <v>36.42</v>
      </c>
      <c r="J145" s="12">
        <v>11.87</v>
      </c>
      <c r="K145" s="12">
        <v>0</v>
      </c>
      <c r="L145" s="12">
        <v>32.58</v>
      </c>
      <c r="M145" s="12">
        <v>88.09</v>
      </c>
      <c r="N145" s="12">
        <v>8.42</v>
      </c>
      <c r="O145" s="12">
        <v>0</v>
      </c>
      <c r="P145" s="12">
        <v>0</v>
      </c>
      <c r="Q145" s="12">
        <v>1.73</v>
      </c>
      <c r="R145" s="12">
        <v>8.69</v>
      </c>
      <c r="S145" s="12">
        <v>1199.9000000000001</v>
      </c>
      <c r="T145" s="12">
        <v>179.05</v>
      </c>
      <c r="U145" s="12">
        <v>139.6</v>
      </c>
      <c r="V145" s="12">
        <v>454.54</v>
      </c>
      <c r="W145" s="12">
        <v>9.26</v>
      </c>
      <c r="X145" s="12">
        <v>40.99</v>
      </c>
      <c r="Y145" s="12">
        <v>1782.77</v>
      </c>
      <c r="Z145" s="12">
        <v>379.39</v>
      </c>
      <c r="AA145" s="12">
        <v>7.25</v>
      </c>
      <c r="AB145" s="12">
        <v>0.43</v>
      </c>
      <c r="AC145" s="12">
        <v>0.36</v>
      </c>
      <c r="AD145" s="12">
        <v>7.88</v>
      </c>
      <c r="AE145" s="12">
        <v>16.829999999999998</v>
      </c>
      <c r="AF145" s="12">
        <v>53.04</v>
      </c>
    </row>
    <row r="146" spans="1:32" s="2" customFormat="1" ht="15.75" customHeight="1">
      <c r="A146" s="12"/>
      <c r="B146" s="12" t="s">
        <v>54</v>
      </c>
      <c r="C146" s="14"/>
      <c r="D146" s="14">
        <v>51.65</v>
      </c>
      <c r="E146" s="14">
        <v>43.79</v>
      </c>
      <c r="F146" s="14">
        <v>160.38</v>
      </c>
      <c r="G146" s="14">
        <v>1270.03</v>
      </c>
      <c r="H146" s="12">
        <v>21.88</v>
      </c>
      <c r="I146" s="12">
        <v>36.54</v>
      </c>
      <c r="J146" s="12">
        <v>19.079999999999998</v>
      </c>
      <c r="K146" s="12">
        <v>0</v>
      </c>
      <c r="L146" s="12">
        <v>56.53</v>
      </c>
      <c r="M146" s="12">
        <v>103.84</v>
      </c>
      <c r="N146" s="12">
        <v>10.56</v>
      </c>
      <c r="O146" s="12">
        <v>0</v>
      </c>
      <c r="P146" s="12">
        <v>0</v>
      </c>
      <c r="Q146" s="12">
        <v>2.5299999999999998</v>
      </c>
      <c r="R146" s="12">
        <v>12.9</v>
      </c>
      <c r="S146" s="12">
        <v>1639.21</v>
      </c>
      <c r="T146" s="12">
        <v>667.15</v>
      </c>
      <c r="U146" s="12">
        <v>226.79</v>
      </c>
      <c r="V146" s="12">
        <v>816.46</v>
      </c>
      <c r="W146" s="12">
        <v>11.24</v>
      </c>
      <c r="X146" s="12">
        <v>117.67</v>
      </c>
      <c r="Y146" s="12">
        <v>1991.45</v>
      </c>
      <c r="Z146" s="12">
        <v>522.47</v>
      </c>
      <c r="AA146" s="12">
        <v>8.2100000000000009</v>
      </c>
      <c r="AB146" s="12">
        <v>0.57999999999999996</v>
      </c>
      <c r="AC146" s="12">
        <v>0.75</v>
      </c>
      <c r="AD146" s="12">
        <v>8.81</v>
      </c>
      <c r="AE146" s="12">
        <v>21.16</v>
      </c>
      <c r="AF146" s="12">
        <v>65.290000000000006</v>
      </c>
    </row>
    <row r="147" spans="1:32" s="2" customFormat="1" ht="15">
      <c r="C147" s="4"/>
      <c r="D147" s="4"/>
      <c r="E147" s="4"/>
      <c r="F147" s="4"/>
      <c r="G147" s="4"/>
    </row>
    <row r="148" spans="1:32" s="2" customFormat="1" ht="15">
      <c r="A148" s="102" t="s">
        <v>28</v>
      </c>
      <c r="B148" s="99" t="s">
        <v>0</v>
      </c>
      <c r="C148" s="99" t="s">
        <v>4</v>
      </c>
      <c r="D148" s="42" t="s">
        <v>2</v>
      </c>
      <c r="E148" s="42" t="s">
        <v>6</v>
      </c>
      <c r="F148" s="99" t="s">
        <v>5</v>
      </c>
      <c r="G148" s="104" t="s">
        <v>3</v>
      </c>
      <c r="H148" s="43" t="s">
        <v>7</v>
      </c>
      <c r="I148" s="43" t="s">
        <v>8</v>
      </c>
      <c r="J148" s="43" t="s">
        <v>26</v>
      </c>
      <c r="K148" s="43" t="s">
        <v>9</v>
      </c>
      <c r="L148" s="43" t="s">
        <v>10</v>
      </c>
      <c r="M148" s="43" t="s">
        <v>11</v>
      </c>
      <c r="N148" s="43" t="s">
        <v>12</v>
      </c>
      <c r="O148" s="43" t="s">
        <v>13</v>
      </c>
      <c r="P148" s="43" t="s">
        <v>14</v>
      </c>
      <c r="Q148" s="43" t="s">
        <v>15</v>
      </c>
      <c r="R148" s="43" t="s">
        <v>16</v>
      </c>
      <c r="S148" s="43" t="s">
        <v>17</v>
      </c>
      <c r="T148" s="100" t="s">
        <v>27</v>
      </c>
      <c r="U148" s="100"/>
      <c r="V148" s="100"/>
      <c r="W148" s="100"/>
      <c r="X148" s="101" t="s">
        <v>29</v>
      </c>
      <c r="Y148" s="101"/>
      <c r="Z148" s="101"/>
      <c r="AA148" s="101"/>
      <c r="AB148" s="101"/>
      <c r="AC148" s="101"/>
      <c r="AD148" s="101"/>
      <c r="AE148" s="101"/>
      <c r="AF148" s="93"/>
    </row>
    <row r="149" spans="1:32" s="2" customFormat="1" ht="15">
      <c r="A149" s="103"/>
      <c r="B149" s="99"/>
      <c r="C149" s="99"/>
      <c r="D149" s="42" t="s">
        <v>1</v>
      </c>
      <c r="E149" s="42" t="s">
        <v>1</v>
      </c>
      <c r="F149" s="99"/>
      <c r="G149" s="105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4" t="s">
        <v>18</v>
      </c>
      <c r="U149" s="44" t="s">
        <v>19</v>
      </c>
      <c r="V149" s="44" t="s">
        <v>20</v>
      </c>
      <c r="W149" s="44" t="s">
        <v>21</v>
      </c>
      <c r="X149" s="44" t="s">
        <v>30</v>
      </c>
      <c r="Y149" s="44" t="s">
        <v>22</v>
      </c>
      <c r="Z149" s="44" t="s">
        <v>31</v>
      </c>
      <c r="AA149" s="44" t="s">
        <v>32</v>
      </c>
      <c r="AB149" s="44" t="s">
        <v>33</v>
      </c>
      <c r="AC149" s="44" t="s">
        <v>23</v>
      </c>
      <c r="AD149" s="44" t="s">
        <v>24</v>
      </c>
      <c r="AE149" s="44" t="s">
        <v>25</v>
      </c>
      <c r="AF149" s="45" t="s">
        <v>34</v>
      </c>
    </row>
    <row r="150" spans="1:32" s="2" customFormat="1" ht="15">
      <c r="A150" s="46"/>
      <c r="B150" s="47" t="s">
        <v>169</v>
      </c>
      <c r="C150" s="48"/>
      <c r="D150" s="48"/>
      <c r="E150" s="48"/>
      <c r="F150" s="48"/>
      <c r="G150" s="48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</row>
    <row r="151" spans="1:32" s="2" customFormat="1" ht="15">
      <c r="A151" s="51" t="s">
        <v>57</v>
      </c>
      <c r="B151" s="51" t="s">
        <v>58</v>
      </c>
      <c r="C151" s="52" t="s">
        <v>61</v>
      </c>
      <c r="D151" s="52">
        <v>0.6</v>
      </c>
      <c r="E151" s="52">
        <v>7.0000000000000007E-2</v>
      </c>
      <c r="F151" s="52">
        <v>1.82</v>
      </c>
      <c r="G151" s="52">
        <v>11.673839999999998</v>
      </c>
      <c r="H151" s="51">
        <v>0</v>
      </c>
      <c r="I151" s="51">
        <v>0</v>
      </c>
      <c r="J151" s="51">
        <v>0</v>
      </c>
      <c r="K151" s="51">
        <v>0</v>
      </c>
      <c r="L151" s="51">
        <v>1.75</v>
      </c>
      <c r="M151" s="51">
        <v>7.0000000000000007E-2</v>
      </c>
      <c r="N151" s="51">
        <v>0.73</v>
      </c>
      <c r="O151" s="51">
        <v>0</v>
      </c>
      <c r="P151" s="51">
        <v>0</v>
      </c>
      <c r="Q151" s="51">
        <v>0.08</v>
      </c>
      <c r="R151" s="51">
        <v>0.4</v>
      </c>
      <c r="S151" s="51">
        <v>0</v>
      </c>
      <c r="T151" s="51">
        <v>16.190000000000001</v>
      </c>
      <c r="U151" s="51">
        <v>9.74</v>
      </c>
      <c r="V151" s="51">
        <v>29.23</v>
      </c>
      <c r="W151" s="51">
        <v>0.42</v>
      </c>
      <c r="X151" s="51">
        <v>0</v>
      </c>
      <c r="Y151" s="51">
        <v>38.4</v>
      </c>
      <c r="Z151" s="51">
        <v>8</v>
      </c>
      <c r="AA151" s="51">
        <v>0.08</v>
      </c>
      <c r="AB151" s="51">
        <v>0.02</v>
      </c>
      <c r="AC151" s="51">
        <v>0.03</v>
      </c>
      <c r="AD151" s="51">
        <v>0.13</v>
      </c>
      <c r="AE151" s="51">
        <v>0.24</v>
      </c>
      <c r="AF151" s="51">
        <v>3.2</v>
      </c>
    </row>
    <row r="152" spans="1:32" s="2" customFormat="1" ht="15">
      <c r="A152" s="51" t="s">
        <v>116</v>
      </c>
      <c r="B152" s="51" t="s">
        <v>117</v>
      </c>
      <c r="C152" s="87">
        <v>100</v>
      </c>
      <c r="D152" s="52">
        <v>15.02</v>
      </c>
      <c r="E152" s="52">
        <v>15.69</v>
      </c>
      <c r="F152" s="52">
        <v>15.31</v>
      </c>
      <c r="G152" s="52">
        <v>224.17120000000003</v>
      </c>
      <c r="H152" s="51">
        <v>8.0500000000000007</v>
      </c>
      <c r="I152" s="51">
        <v>0.11</v>
      </c>
      <c r="J152" s="51">
        <v>2.36</v>
      </c>
      <c r="K152" s="51">
        <v>0</v>
      </c>
      <c r="L152" s="51">
        <v>1.87</v>
      </c>
      <c r="M152" s="51">
        <v>3.44</v>
      </c>
      <c r="N152" s="51">
        <v>0.66</v>
      </c>
      <c r="O152" s="51">
        <v>0</v>
      </c>
      <c r="P152" s="51">
        <v>0</v>
      </c>
      <c r="Q152" s="51">
        <v>0.1</v>
      </c>
      <c r="R152" s="51">
        <v>2.04</v>
      </c>
      <c r="S152" s="51">
        <v>429.26</v>
      </c>
      <c r="T152" s="51">
        <v>38.409999999999997</v>
      </c>
      <c r="U152" s="51">
        <v>35.93</v>
      </c>
      <c r="V152" s="51">
        <v>176.41</v>
      </c>
      <c r="W152" s="51">
        <v>2.61</v>
      </c>
      <c r="X152" s="51">
        <v>17</v>
      </c>
      <c r="Y152" s="51">
        <v>109.65</v>
      </c>
      <c r="Z152" s="51">
        <v>41.7</v>
      </c>
      <c r="AA152" s="51">
        <v>0.69</v>
      </c>
      <c r="AB152" s="51">
        <v>0.06</v>
      </c>
      <c r="AC152" s="51">
        <v>0.12</v>
      </c>
      <c r="AD152" s="51">
        <v>3.53</v>
      </c>
      <c r="AE152" s="51">
        <v>7.17</v>
      </c>
      <c r="AF152" s="51">
        <v>3.56</v>
      </c>
    </row>
    <row r="153" spans="1:32" s="2" customFormat="1" ht="15">
      <c r="A153" s="51" t="s">
        <v>170</v>
      </c>
      <c r="B153" s="51" t="s">
        <v>171</v>
      </c>
      <c r="C153" s="52" t="s">
        <v>64</v>
      </c>
      <c r="D153" s="52">
        <v>5.95</v>
      </c>
      <c r="E153" s="52">
        <v>5.15</v>
      </c>
      <c r="F153" s="52">
        <v>32.409999999999997</v>
      </c>
      <c r="G153" s="52">
        <v>206.54265869999998</v>
      </c>
      <c r="H153" s="51">
        <v>3.56</v>
      </c>
      <c r="I153" s="51">
        <v>0.08</v>
      </c>
      <c r="J153" s="51">
        <v>0</v>
      </c>
      <c r="K153" s="51">
        <v>0</v>
      </c>
      <c r="L153" s="51">
        <v>8.19</v>
      </c>
      <c r="M153" s="51">
        <v>24.21</v>
      </c>
      <c r="N153" s="51">
        <v>2.87</v>
      </c>
      <c r="O153" s="51">
        <v>0</v>
      </c>
      <c r="P153" s="51">
        <v>0</v>
      </c>
      <c r="Q153" s="51">
        <v>0.09</v>
      </c>
      <c r="R153" s="51">
        <v>1.75</v>
      </c>
      <c r="S153" s="51">
        <v>339.06</v>
      </c>
      <c r="T153" s="51">
        <v>128.58000000000001</v>
      </c>
      <c r="U153" s="51">
        <v>38.5</v>
      </c>
      <c r="V153" s="51">
        <v>199.31</v>
      </c>
      <c r="W153" s="51">
        <v>1.01</v>
      </c>
      <c r="X153" s="51">
        <v>19.12</v>
      </c>
      <c r="Y153" s="51">
        <v>63.86</v>
      </c>
      <c r="Z153" s="51">
        <v>45.66</v>
      </c>
      <c r="AA153" s="51">
        <v>0.66</v>
      </c>
      <c r="AB153" s="51">
        <v>7.0000000000000007E-2</v>
      </c>
      <c r="AC153" s="51">
        <v>0.14000000000000001</v>
      </c>
      <c r="AD153" s="51">
        <v>0.91</v>
      </c>
      <c r="AE153" s="51">
        <v>2.5099999999999998</v>
      </c>
      <c r="AF153" s="51">
        <v>4.07</v>
      </c>
    </row>
    <row r="154" spans="1:32" s="2" customFormat="1" ht="15">
      <c r="A154" s="51" t="s">
        <v>109</v>
      </c>
      <c r="B154" s="51" t="s">
        <v>140</v>
      </c>
      <c r="C154" s="52" t="s">
        <v>71</v>
      </c>
      <c r="D154" s="52">
        <v>0.11</v>
      </c>
      <c r="E154" s="52">
        <v>0.03</v>
      </c>
      <c r="F154" s="52">
        <v>11.83</v>
      </c>
      <c r="G154" s="52">
        <v>45.760755999999994</v>
      </c>
      <c r="H154" s="51">
        <v>0.02</v>
      </c>
      <c r="I154" s="51">
        <v>0</v>
      </c>
      <c r="J154" s="51">
        <v>0.02</v>
      </c>
      <c r="K154" s="51">
        <v>0</v>
      </c>
      <c r="L154" s="51">
        <v>11.83</v>
      </c>
      <c r="M154" s="51">
        <v>0</v>
      </c>
      <c r="N154" s="51">
        <v>0.06</v>
      </c>
      <c r="O154" s="51">
        <v>0</v>
      </c>
      <c r="P154" s="51">
        <v>0</v>
      </c>
      <c r="Q154" s="51">
        <v>0</v>
      </c>
      <c r="R154" s="51">
        <v>0.05</v>
      </c>
      <c r="S154" s="51">
        <v>40.24</v>
      </c>
      <c r="T154" s="51">
        <v>65.540000000000006</v>
      </c>
      <c r="U154" s="51">
        <v>45.34</v>
      </c>
      <c r="V154" s="51">
        <v>53.04</v>
      </c>
      <c r="W154" s="51">
        <v>0.91</v>
      </c>
      <c r="X154" s="51">
        <v>0.14000000000000001</v>
      </c>
      <c r="Y154" s="51">
        <v>160</v>
      </c>
      <c r="Z154" s="51">
        <v>34.24</v>
      </c>
      <c r="AA154" s="51">
        <v>0.6</v>
      </c>
      <c r="AB154" s="51">
        <v>0.04</v>
      </c>
      <c r="AC154" s="51">
        <v>0.05</v>
      </c>
      <c r="AD154" s="51">
        <v>0.67</v>
      </c>
      <c r="AE154" s="51">
        <v>1.07</v>
      </c>
      <c r="AF154" s="51">
        <v>12</v>
      </c>
    </row>
    <row r="155" spans="1:32" s="2" customFormat="1" ht="15">
      <c r="A155" s="51" t="s">
        <v>65</v>
      </c>
      <c r="B155" s="51" t="s">
        <v>53</v>
      </c>
      <c r="C155" s="52" t="s">
        <v>66</v>
      </c>
      <c r="D155" s="52">
        <v>1.98</v>
      </c>
      <c r="E155" s="52">
        <v>0.2</v>
      </c>
      <c r="F155" s="52">
        <v>14.01</v>
      </c>
      <c r="G155" s="52">
        <v>67.440299999999993</v>
      </c>
      <c r="H155" s="51">
        <v>0.06</v>
      </c>
      <c r="I155" s="51">
        <v>0</v>
      </c>
      <c r="J155" s="51">
        <v>0</v>
      </c>
      <c r="K155" s="51">
        <v>0</v>
      </c>
      <c r="L155" s="51">
        <v>0.33</v>
      </c>
      <c r="M155" s="51">
        <v>13.68</v>
      </c>
      <c r="N155" s="51">
        <v>0.06</v>
      </c>
      <c r="O155" s="51">
        <v>0</v>
      </c>
      <c r="P155" s="51">
        <v>0</v>
      </c>
      <c r="Q155" s="51">
        <v>0.09</v>
      </c>
      <c r="R155" s="51">
        <v>0.54</v>
      </c>
      <c r="S155" s="51">
        <v>73.709999999999994</v>
      </c>
      <c r="T155" s="51">
        <v>4.49</v>
      </c>
      <c r="U155" s="51">
        <v>6.63</v>
      </c>
      <c r="V155" s="51">
        <v>17.489999999999998</v>
      </c>
      <c r="W155" s="51">
        <v>0.46</v>
      </c>
      <c r="X155" s="51">
        <v>0</v>
      </c>
      <c r="Y155" s="51">
        <v>0</v>
      </c>
      <c r="Z155" s="51">
        <v>0</v>
      </c>
      <c r="AA155" s="51">
        <v>0.39</v>
      </c>
      <c r="AB155" s="51">
        <v>0.04</v>
      </c>
      <c r="AC155" s="51">
        <v>0.01</v>
      </c>
      <c r="AD155" s="51">
        <v>0.41</v>
      </c>
      <c r="AE155" s="51">
        <v>0.93</v>
      </c>
      <c r="AF155" s="51">
        <v>0</v>
      </c>
    </row>
    <row r="156" spans="1:32" s="2" customFormat="1" ht="15">
      <c r="A156" s="49" t="s">
        <v>67</v>
      </c>
      <c r="B156" s="49" t="s">
        <v>45</v>
      </c>
      <c r="C156" s="50" t="s">
        <v>68</v>
      </c>
      <c r="D156" s="50">
        <v>1.32</v>
      </c>
      <c r="E156" s="50">
        <v>0.24</v>
      </c>
      <c r="F156" s="50">
        <v>6.68</v>
      </c>
      <c r="G156" s="50">
        <v>38.676000000000002</v>
      </c>
      <c r="H156" s="49">
        <v>0.04</v>
      </c>
      <c r="I156" s="49">
        <v>0</v>
      </c>
      <c r="J156" s="49">
        <v>0.04</v>
      </c>
      <c r="K156" s="49">
        <v>0</v>
      </c>
      <c r="L156" s="49">
        <v>0.24</v>
      </c>
      <c r="M156" s="49">
        <v>6.44</v>
      </c>
      <c r="N156" s="49">
        <v>1.66</v>
      </c>
      <c r="O156" s="49">
        <v>0</v>
      </c>
      <c r="P156" s="49">
        <v>0</v>
      </c>
      <c r="Q156" s="49">
        <v>0.2</v>
      </c>
      <c r="R156" s="49">
        <v>0.5</v>
      </c>
      <c r="S156" s="49">
        <v>0</v>
      </c>
      <c r="T156" s="49">
        <v>7</v>
      </c>
      <c r="U156" s="49">
        <v>9.4</v>
      </c>
      <c r="V156" s="49">
        <v>31.6</v>
      </c>
      <c r="W156" s="49">
        <v>0.78</v>
      </c>
      <c r="X156" s="49">
        <v>0</v>
      </c>
      <c r="Y156" s="49">
        <v>1</v>
      </c>
      <c r="Z156" s="49">
        <v>0.2</v>
      </c>
      <c r="AA156" s="49">
        <v>0.28000000000000003</v>
      </c>
      <c r="AB156" s="49">
        <v>0.04</v>
      </c>
      <c r="AC156" s="49">
        <v>0.02</v>
      </c>
      <c r="AD156" s="49">
        <v>0.14000000000000001</v>
      </c>
      <c r="AE156" s="49">
        <v>0.4</v>
      </c>
      <c r="AF156" s="49">
        <v>0</v>
      </c>
    </row>
    <row r="157" spans="1:32" s="2" customFormat="1" ht="15">
      <c r="A157" s="12"/>
      <c r="B157" s="12" t="s">
        <v>46</v>
      </c>
      <c r="C157" s="14"/>
      <c r="D157" s="14">
        <v>24.99</v>
      </c>
      <c r="E157" s="14">
        <v>21.38</v>
      </c>
      <c r="F157" s="14">
        <f>SUM(F151:F156)</f>
        <v>82.06</v>
      </c>
      <c r="G157" s="14">
        <v>594.26</v>
      </c>
      <c r="H157" s="12">
        <v>11.73</v>
      </c>
      <c r="I157" s="12">
        <v>0.19</v>
      </c>
      <c r="J157" s="12">
        <v>2.42</v>
      </c>
      <c r="K157" s="12">
        <v>0</v>
      </c>
      <c r="L157" s="12">
        <v>24.21</v>
      </c>
      <c r="M157" s="12">
        <v>47.85</v>
      </c>
      <c r="N157" s="12">
        <v>6.04</v>
      </c>
      <c r="O157" s="12">
        <v>0</v>
      </c>
      <c r="P157" s="12">
        <v>0</v>
      </c>
      <c r="Q157" s="12">
        <v>0.56000000000000005</v>
      </c>
      <c r="R157" s="12">
        <v>5.28</v>
      </c>
      <c r="S157" s="12">
        <v>882.26</v>
      </c>
      <c r="T157" s="12">
        <v>260.2</v>
      </c>
      <c r="U157" s="12">
        <v>145.55000000000001</v>
      </c>
      <c r="V157" s="12">
        <v>507.07</v>
      </c>
      <c r="W157" s="12">
        <v>6.19</v>
      </c>
      <c r="X157" s="12">
        <v>36.26</v>
      </c>
      <c r="Y157" s="12">
        <v>372.91</v>
      </c>
      <c r="Z157" s="12">
        <v>129.80000000000001</v>
      </c>
      <c r="AA157" s="12">
        <v>2.7</v>
      </c>
      <c r="AB157" s="12">
        <v>0.27</v>
      </c>
      <c r="AC157" s="12">
        <v>0.37</v>
      </c>
      <c r="AD157" s="12">
        <v>5.79</v>
      </c>
      <c r="AE157" s="12">
        <v>12.32</v>
      </c>
      <c r="AF157" s="12">
        <v>22.83</v>
      </c>
    </row>
    <row r="158" spans="1:32" s="2" customFormat="1" ht="15">
      <c r="A158" s="46"/>
      <c r="B158" s="47" t="s">
        <v>172</v>
      </c>
      <c r="C158" s="48"/>
      <c r="D158" s="48"/>
      <c r="E158" s="48"/>
      <c r="F158" s="48"/>
      <c r="G158" s="48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</row>
    <row r="159" spans="1:32" s="2" customFormat="1" ht="15">
      <c r="A159" s="51" t="s">
        <v>173</v>
      </c>
      <c r="B159" s="51" t="s">
        <v>174</v>
      </c>
      <c r="C159" s="52" t="s">
        <v>61</v>
      </c>
      <c r="D159" s="52">
        <v>3.35</v>
      </c>
      <c r="E159" s="52">
        <v>12.5</v>
      </c>
      <c r="F159" s="52">
        <v>7.23</v>
      </c>
      <c r="G159" s="52">
        <v>158.32557983999999</v>
      </c>
      <c r="H159" s="51">
        <v>1.55</v>
      </c>
      <c r="I159" s="51">
        <v>3.12</v>
      </c>
      <c r="J159" s="51">
        <v>1.55</v>
      </c>
      <c r="K159" s="51">
        <v>0</v>
      </c>
      <c r="L159" s="51">
        <v>6.19</v>
      </c>
      <c r="M159" s="51">
        <v>1.04</v>
      </c>
      <c r="N159" s="51">
        <v>1.87</v>
      </c>
      <c r="O159" s="51">
        <v>0</v>
      </c>
      <c r="P159" s="51">
        <v>0</v>
      </c>
      <c r="Q159" s="51">
        <v>0.31</v>
      </c>
      <c r="R159" s="51">
        <v>0.66</v>
      </c>
      <c r="S159" s="51">
        <v>0</v>
      </c>
      <c r="T159" s="51">
        <v>35.08</v>
      </c>
      <c r="U159" s="51">
        <v>23.93</v>
      </c>
      <c r="V159" s="51">
        <v>59.51</v>
      </c>
      <c r="W159" s="51">
        <v>0.61</v>
      </c>
      <c r="X159" s="51">
        <v>0</v>
      </c>
      <c r="Y159" s="51">
        <v>18.309999999999999</v>
      </c>
      <c r="Z159" s="51">
        <v>3.58</v>
      </c>
      <c r="AA159" s="51">
        <v>2.58</v>
      </c>
      <c r="AB159" s="51">
        <v>0.06</v>
      </c>
      <c r="AC159" s="51">
        <v>0.03</v>
      </c>
      <c r="AD159" s="51">
        <v>0.4</v>
      </c>
      <c r="AE159" s="51">
        <v>1.1399999999999999</v>
      </c>
      <c r="AF159" s="51">
        <v>11.17</v>
      </c>
    </row>
    <row r="160" spans="1:32" s="2" customFormat="1" ht="15">
      <c r="A160" s="51" t="s">
        <v>175</v>
      </c>
      <c r="B160" s="51" t="s">
        <v>176</v>
      </c>
      <c r="C160" s="52" t="s">
        <v>77</v>
      </c>
      <c r="D160" s="52">
        <v>2.2000000000000002</v>
      </c>
      <c r="E160" s="52">
        <v>6.83</v>
      </c>
      <c r="F160" s="52">
        <v>11.37</v>
      </c>
      <c r="G160" s="52">
        <v>118.12270600000001</v>
      </c>
      <c r="H160" s="51">
        <v>1.4</v>
      </c>
      <c r="I160" s="51">
        <v>4.2300000000000004</v>
      </c>
      <c r="J160" s="51">
        <v>0.59</v>
      </c>
      <c r="K160" s="51">
        <v>0</v>
      </c>
      <c r="L160" s="51">
        <v>4.2300000000000004</v>
      </c>
      <c r="M160" s="51">
        <v>7.15</v>
      </c>
      <c r="N160" s="51">
        <v>1.04</v>
      </c>
      <c r="O160" s="51">
        <v>0</v>
      </c>
      <c r="P160" s="51">
        <v>0</v>
      </c>
      <c r="Q160" s="51">
        <v>0.14000000000000001</v>
      </c>
      <c r="R160" s="51">
        <v>1.58</v>
      </c>
      <c r="S160" s="51">
        <v>545.35</v>
      </c>
      <c r="T160" s="51">
        <v>86.12</v>
      </c>
      <c r="U160" s="51">
        <v>51.09</v>
      </c>
      <c r="V160" s="51">
        <v>66.16</v>
      </c>
      <c r="W160" s="51">
        <v>1.19</v>
      </c>
      <c r="X160" s="51">
        <v>3.9</v>
      </c>
      <c r="Y160" s="51">
        <v>161.41</v>
      </c>
      <c r="Z160" s="51">
        <v>40.729999999999997</v>
      </c>
      <c r="AA160" s="51">
        <v>3.51</v>
      </c>
      <c r="AB160" s="51">
        <v>7.0000000000000007E-2</v>
      </c>
      <c r="AC160" s="51">
        <v>7.0000000000000007E-2</v>
      </c>
      <c r="AD160" s="51">
        <v>0.89</v>
      </c>
      <c r="AE160" s="51">
        <v>1.25</v>
      </c>
      <c r="AF160" s="51">
        <v>20.89</v>
      </c>
    </row>
    <row r="161" spans="1:32" s="2" customFormat="1" ht="15">
      <c r="A161" s="51" t="s">
        <v>177</v>
      </c>
      <c r="B161" s="51" t="s">
        <v>178</v>
      </c>
      <c r="C161" s="87">
        <v>110</v>
      </c>
      <c r="D161" s="52">
        <v>12.31</v>
      </c>
      <c r="E161" s="52">
        <v>5.13</v>
      </c>
      <c r="F161" s="52">
        <v>14.37</v>
      </c>
      <c r="G161" s="52">
        <v>155.73195000000001</v>
      </c>
      <c r="H161" s="51">
        <v>0.74</v>
      </c>
      <c r="I161" s="51">
        <v>3.58</v>
      </c>
      <c r="J161" s="51">
        <v>0.74</v>
      </c>
      <c r="K161" s="51">
        <v>0</v>
      </c>
      <c r="L161" s="51">
        <v>1.44</v>
      </c>
      <c r="M161" s="51">
        <v>12.93</v>
      </c>
      <c r="N161" s="51">
        <v>0.79</v>
      </c>
      <c r="O161" s="51">
        <v>0</v>
      </c>
      <c r="P161" s="51">
        <v>0</v>
      </c>
      <c r="Q161" s="51">
        <v>7.0000000000000007E-2</v>
      </c>
      <c r="R161" s="51">
        <v>2.65</v>
      </c>
      <c r="S161" s="51">
        <v>0</v>
      </c>
      <c r="T161" s="51">
        <v>30.94</v>
      </c>
      <c r="U161" s="51">
        <v>35.96</v>
      </c>
      <c r="V161" s="51">
        <v>121.53</v>
      </c>
      <c r="W161" s="51">
        <v>1.08</v>
      </c>
      <c r="X161" s="51">
        <v>0</v>
      </c>
      <c r="Y161" s="51">
        <v>22.01</v>
      </c>
      <c r="Z161" s="51">
        <v>3.74</v>
      </c>
      <c r="AA161" s="51">
        <v>2.84</v>
      </c>
      <c r="AB161" s="51">
        <v>0.11</v>
      </c>
      <c r="AC161" s="51">
        <v>0.08</v>
      </c>
      <c r="AD161" s="51">
        <v>1</v>
      </c>
      <c r="AE161" s="51">
        <v>0.91</v>
      </c>
      <c r="AF161" s="51">
        <v>3.93</v>
      </c>
    </row>
    <row r="162" spans="1:32" s="2" customFormat="1" ht="15">
      <c r="A162" s="51" t="s">
        <v>107</v>
      </c>
      <c r="B162" s="51" t="s">
        <v>108</v>
      </c>
      <c r="C162" s="52" t="s">
        <v>64</v>
      </c>
      <c r="D162" s="52">
        <v>4.1399999999999997</v>
      </c>
      <c r="E162" s="52">
        <v>5.36</v>
      </c>
      <c r="F162" s="52">
        <v>24.25</v>
      </c>
      <c r="G162" s="52">
        <v>167.92933679999999</v>
      </c>
      <c r="H162" s="51">
        <v>3.68</v>
      </c>
      <c r="I162" s="51">
        <v>0.12</v>
      </c>
      <c r="J162" s="51">
        <v>3.68</v>
      </c>
      <c r="K162" s="51">
        <v>0</v>
      </c>
      <c r="L162" s="51">
        <v>3.86</v>
      </c>
      <c r="M162" s="51">
        <v>20.39</v>
      </c>
      <c r="N162" s="51">
        <v>1.9</v>
      </c>
      <c r="O162" s="51">
        <v>0</v>
      </c>
      <c r="P162" s="51">
        <v>0</v>
      </c>
      <c r="Q162" s="51">
        <v>0.35</v>
      </c>
      <c r="R162" s="51">
        <v>2.95</v>
      </c>
      <c r="S162" s="51">
        <v>485.4</v>
      </c>
      <c r="T162" s="51">
        <v>67.45</v>
      </c>
      <c r="U162" s="51">
        <v>35.93</v>
      </c>
      <c r="V162" s="51">
        <v>114.39</v>
      </c>
      <c r="W162" s="51">
        <v>1.24</v>
      </c>
      <c r="X162" s="51">
        <v>22.75</v>
      </c>
      <c r="Y162" s="51">
        <v>42.34</v>
      </c>
      <c r="Z162" s="51">
        <v>46.39</v>
      </c>
      <c r="AA162" s="51">
        <v>0.2</v>
      </c>
      <c r="AB162" s="51">
        <v>0.14000000000000001</v>
      </c>
      <c r="AC162" s="51">
        <v>0.15</v>
      </c>
      <c r="AD162" s="51">
        <v>1.59</v>
      </c>
      <c r="AE162" s="51">
        <v>3.08</v>
      </c>
      <c r="AF162" s="51">
        <v>12.2</v>
      </c>
    </row>
    <row r="163" spans="1:32" s="2" customFormat="1" ht="15">
      <c r="A163" s="51" t="s">
        <v>179</v>
      </c>
      <c r="B163" s="51" t="s">
        <v>180</v>
      </c>
      <c r="C163" s="52" t="s">
        <v>71</v>
      </c>
      <c r="D163" s="52">
        <v>0.48</v>
      </c>
      <c r="E163" s="52">
        <v>0.18</v>
      </c>
      <c r="F163" s="52">
        <v>20.22</v>
      </c>
      <c r="G163" s="52">
        <v>89.237760000000009</v>
      </c>
      <c r="H163" s="51">
        <v>0.03</v>
      </c>
      <c r="I163" s="51">
        <v>0</v>
      </c>
      <c r="J163" s="51">
        <v>0.03</v>
      </c>
      <c r="K163" s="51">
        <v>0</v>
      </c>
      <c r="L163" s="51">
        <v>19.37</v>
      </c>
      <c r="M163" s="51">
        <v>0.85</v>
      </c>
      <c r="N163" s="51">
        <v>3.17</v>
      </c>
      <c r="O163" s="51">
        <v>0</v>
      </c>
      <c r="P163" s="51">
        <v>0</v>
      </c>
      <c r="Q163" s="51">
        <v>0.75</v>
      </c>
      <c r="R163" s="51">
        <v>0.72</v>
      </c>
      <c r="S163" s="51">
        <v>46.9</v>
      </c>
      <c r="T163" s="51">
        <v>83.2</v>
      </c>
      <c r="U163" s="51">
        <v>54.24</v>
      </c>
      <c r="V163" s="51">
        <v>62.25</v>
      </c>
      <c r="W163" s="51">
        <v>1.43</v>
      </c>
      <c r="X163" s="51">
        <v>0</v>
      </c>
      <c r="Y163" s="51">
        <v>772</v>
      </c>
      <c r="Z163" s="51">
        <v>161.65</v>
      </c>
      <c r="AA163" s="51">
        <v>1.26</v>
      </c>
      <c r="AB163" s="51">
        <v>0.06</v>
      </c>
      <c r="AC163" s="51">
        <v>0.09</v>
      </c>
      <c r="AD163" s="51">
        <v>0.88</v>
      </c>
      <c r="AE163" s="51">
        <v>1.36</v>
      </c>
      <c r="AF163" s="51">
        <v>73.8</v>
      </c>
    </row>
    <row r="164" spans="1:32" s="2" customFormat="1" ht="15">
      <c r="A164" s="51" t="s">
        <v>65</v>
      </c>
      <c r="B164" s="51" t="s">
        <v>53</v>
      </c>
      <c r="C164" s="52" t="s">
        <v>66</v>
      </c>
      <c r="D164" s="52">
        <v>1.98</v>
      </c>
      <c r="E164" s="52">
        <v>0.2</v>
      </c>
      <c r="F164" s="52">
        <v>14.01</v>
      </c>
      <c r="G164" s="52">
        <v>67.440299999999993</v>
      </c>
      <c r="H164" s="51">
        <v>0.06</v>
      </c>
      <c r="I164" s="51">
        <v>0</v>
      </c>
      <c r="J164" s="51">
        <v>0</v>
      </c>
      <c r="K164" s="51">
        <v>0</v>
      </c>
      <c r="L164" s="51">
        <v>0.33</v>
      </c>
      <c r="M164" s="51">
        <v>13.68</v>
      </c>
      <c r="N164" s="51">
        <v>0.06</v>
      </c>
      <c r="O164" s="51">
        <v>0</v>
      </c>
      <c r="P164" s="51">
        <v>0</v>
      </c>
      <c r="Q164" s="51">
        <v>0.09</v>
      </c>
      <c r="R164" s="51">
        <v>0.54</v>
      </c>
      <c r="S164" s="51">
        <v>73.709999999999994</v>
      </c>
      <c r="T164" s="51">
        <v>4.49</v>
      </c>
      <c r="U164" s="51">
        <v>6.63</v>
      </c>
      <c r="V164" s="51">
        <v>17.489999999999998</v>
      </c>
      <c r="W164" s="51">
        <v>0.46</v>
      </c>
      <c r="X164" s="51">
        <v>0</v>
      </c>
      <c r="Y164" s="51">
        <v>0</v>
      </c>
      <c r="Z164" s="51">
        <v>0</v>
      </c>
      <c r="AA164" s="51">
        <v>0.39</v>
      </c>
      <c r="AB164" s="51">
        <v>0.04</v>
      </c>
      <c r="AC164" s="51">
        <v>0.01</v>
      </c>
      <c r="AD164" s="51">
        <v>0.41</v>
      </c>
      <c r="AE164" s="51">
        <v>0.93</v>
      </c>
      <c r="AF164" s="51">
        <v>0</v>
      </c>
    </row>
    <row r="165" spans="1:32" s="2" customFormat="1" ht="15">
      <c r="A165" s="49" t="s">
        <v>67</v>
      </c>
      <c r="B165" s="49" t="s">
        <v>45</v>
      </c>
      <c r="C165" s="50" t="s">
        <v>68</v>
      </c>
      <c r="D165" s="50">
        <v>1.32</v>
      </c>
      <c r="E165" s="50">
        <v>0.24</v>
      </c>
      <c r="F165" s="50">
        <v>6.68</v>
      </c>
      <c r="G165" s="50">
        <v>38.676000000000002</v>
      </c>
      <c r="H165" s="49">
        <v>0.04</v>
      </c>
      <c r="I165" s="49">
        <v>0</v>
      </c>
      <c r="J165" s="49">
        <v>0.04</v>
      </c>
      <c r="K165" s="49">
        <v>0</v>
      </c>
      <c r="L165" s="49">
        <v>0.24</v>
      </c>
      <c r="M165" s="49">
        <v>6.44</v>
      </c>
      <c r="N165" s="49">
        <v>1.66</v>
      </c>
      <c r="O165" s="49">
        <v>0</v>
      </c>
      <c r="P165" s="49">
        <v>0</v>
      </c>
      <c r="Q165" s="49">
        <v>0.2</v>
      </c>
      <c r="R165" s="49">
        <v>0.5</v>
      </c>
      <c r="S165" s="49">
        <v>0</v>
      </c>
      <c r="T165" s="49">
        <v>7</v>
      </c>
      <c r="U165" s="49">
        <v>9.4</v>
      </c>
      <c r="V165" s="49">
        <v>31.6</v>
      </c>
      <c r="W165" s="49">
        <v>0.78</v>
      </c>
      <c r="X165" s="49">
        <v>0</v>
      </c>
      <c r="Y165" s="49">
        <v>1</v>
      </c>
      <c r="Z165" s="49">
        <v>0.2</v>
      </c>
      <c r="AA165" s="49">
        <v>0.28000000000000003</v>
      </c>
      <c r="AB165" s="49">
        <v>0.04</v>
      </c>
      <c r="AC165" s="49">
        <v>0.02</v>
      </c>
      <c r="AD165" s="49">
        <v>0.14000000000000001</v>
      </c>
      <c r="AE165" s="49">
        <v>0.4</v>
      </c>
      <c r="AF165" s="49">
        <v>0</v>
      </c>
    </row>
    <row r="166" spans="1:32" s="2" customFormat="1" ht="15">
      <c r="A166" s="12"/>
      <c r="B166" s="12" t="s">
        <v>46</v>
      </c>
      <c r="C166" s="14"/>
      <c r="D166" s="14">
        <v>25.78</v>
      </c>
      <c r="E166" s="14">
        <v>30.45</v>
      </c>
      <c r="F166" s="14">
        <v>98.12</v>
      </c>
      <c r="G166" s="14">
        <v>795.46</v>
      </c>
      <c r="H166" s="12">
        <v>7.5</v>
      </c>
      <c r="I166" s="12">
        <v>11.04</v>
      </c>
      <c r="J166" s="12">
        <v>6.62</v>
      </c>
      <c r="K166" s="12">
        <v>0</v>
      </c>
      <c r="L166" s="12">
        <v>35.65</v>
      </c>
      <c r="M166" s="12">
        <v>62.47</v>
      </c>
      <c r="N166" s="12">
        <v>10.48</v>
      </c>
      <c r="O166" s="12">
        <v>0</v>
      </c>
      <c r="P166" s="12">
        <v>0</v>
      </c>
      <c r="Q166" s="12">
        <v>1.9</v>
      </c>
      <c r="R166" s="12">
        <v>9.6</v>
      </c>
      <c r="S166" s="12">
        <v>1151.3599999999999</v>
      </c>
      <c r="T166" s="12">
        <v>314.27999999999997</v>
      </c>
      <c r="U166" s="12">
        <v>217.18</v>
      </c>
      <c r="V166" s="12">
        <v>472.93</v>
      </c>
      <c r="W166" s="12">
        <v>6.79</v>
      </c>
      <c r="X166" s="12">
        <v>26.65</v>
      </c>
      <c r="Y166" s="12">
        <v>1017.06</v>
      </c>
      <c r="Z166" s="12">
        <v>256.29000000000002</v>
      </c>
      <c r="AA166" s="12">
        <v>11.06</v>
      </c>
      <c r="AB166" s="12">
        <v>0.5</v>
      </c>
      <c r="AC166" s="12">
        <v>0.45</v>
      </c>
      <c r="AD166" s="12">
        <v>5.31</v>
      </c>
      <c r="AE166" s="12">
        <v>9.08</v>
      </c>
      <c r="AF166" s="12">
        <v>122</v>
      </c>
    </row>
    <row r="167" spans="1:32" s="2" customFormat="1" ht="15">
      <c r="A167" s="12"/>
      <c r="B167" s="12" t="s">
        <v>54</v>
      </c>
      <c r="C167" s="14"/>
      <c r="D167" s="14">
        <v>50.77</v>
      </c>
      <c r="E167" s="14">
        <v>51.83</v>
      </c>
      <c r="F167" s="14">
        <v>170.18</v>
      </c>
      <c r="G167" s="14">
        <v>1389.73</v>
      </c>
      <c r="H167" s="12">
        <v>19.23</v>
      </c>
      <c r="I167" s="12">
        <v>11.23</v>
      </c>
      <c r="J167" s="12">
        <v>9.0399999999999991</v>
      </c>
      <c r="K167" s="12">
        <v>0</v>
      </c>
      <c r="L167" s="12">
        <v>59.86</v>
      </c>
      <c r="M167" s="12">
        <v>110.32</v>
      </c>
      <c r="N167" s="12">
        <v>16.53</v>
      </c>
      <c r="O167" s="12">
        <v>0</v>
      </c>
      <c r="P167" s="12">
        <v>0</v>
      </c>
      <c r="Q167" s="12">
        <v>2.46</v>
      </c>
      <c r="R167" s="12">
        <v>14.88</v>
      </c>
      <c r="S167" s="12">
        <v>2033.62</v>
      </c>
      <c r="T167" s="12">
        <v>574.48</v>
      </c>
      <c r="U167" s="12">
        <v>362.73</v>
      </c>
      <c r="V167" s="12">
        <v>980</v>
      </c>
      <c r="W167" s="12">
        <v>12.98</v>
      </c>
      <c r="X167" s="12">
        <v>62.91</v>
      </c>
      <c r="Y167" s="12">
        <v>1389.97</v>
      </c>
      <c r="Z167" s="12">
        <v>386.08</v>
      </c>
      <c r="AA167" s="12">
        <v>13.76</v>
      </c>
      <c r="AB167" s="12">
        <v>0.77</v>
      </c>
      <c r="AC167" s="12">
        <v>0.82</v>
      </c>
      <c r="AD167" s="12">
        <v>11.1</v>
      </c>
      <c r="AE167" s="12">
        <v>21.39</v>
      </c>
      <c r="AF167" s="12">
        <v>144.83000000000001</v>
      </c>
    </row>
    <row r="168" spans="1:32" s="2" customFormat="1" ht="15">
      <c r="C168" s="4"/>
      <c r="D168" s="4"/>
      <c r="E168" s="4"/>
      <c r="F168" s="4"/>
      <c r="G168" s="4"/>
    </row>
    <row r="169" spans="1:32" s="2" customFormat="1" ht="15">
      <c r="A169" s="99" t="s">
        <v>28</v>
      </c>
      <c r="B169" s="99" t="s">
        <v>0</v>
      </c>
      <c r="C169" s="99" t="s">
        <v>4</v>
      </c>
      <c r="D169" s="53" t="s">
        <v>2</v>
      </c>
      <c r="E169" s="53" t="s">
        <v>6</v>
      </c>
      <c r="F169" s="99" t="s">
        <v>5</v>
      </c>
      <c r="G169" s="99" t="s">
        <v>3</v>
      </c>
      <c r="H169" s="55" t="s">
        <v>7</v>
      </c>
      <c r="I169" s="55" t="s">
        <v>8</v>
      </c>
      <c r="J169" s="55" t="s">
        <v>26</v>
      </c>
      <c r="K169" s="55" t="s">
        <v>9</v>
      </c>
      <c r="L169" s="55" t="s">
        <v>10</v>
      </c>
      <c r="M169" s="55" t="s">
        <v>11</v>
      </c>
      <c r="N169" s="55" t="s">
        <v>12</v>
      </c>
      <c r="O169" s="55" t="s">
        <v>13</v>
      </c>
      <c r="P169" s="55" t="s">
        <v>14</v>
      </c>
      <c r="Q169" s="55" t="s">
        <v>15</v>
      </c>
      <c r="R169" s="55" t="s">
        <v>16</v>
      </c>
      <c r="S169" s="55" t="s">
        <v>17</v>
      </c>
      <c r="T169" s="100" t="s">
        <v>27</v>
      </c>
      <c r="U169" s="100"/>
      <c r="V169" s="100"/>
      <c r="W169" s="100"/>
      <c r="X169" s="101" t="s">
        <v>29</v>
      </c>
      <c r="Y169" s="101"/>
      <c r="Z169" s="101"/>
      <c r="AA169" s="101"/>
      <c r="AB169" s="101"/>
      <c r="AC169" s="101"/>
      <c r="AD169" s="101"/>
      <c r="AE169" s="101"/>
      <c r="AF169" s="101"/>
    </row>
    <row r="170" spans="1:32" s="2" customFormat="1" ht="15">
      <c r="A170" s="99"/>
      <c r="B170" s="99"/>
      <c r="C170" s="99"/>
      <c r="D170" s="53" t="s">
        <v>1</v>
      </c>
      <c r="E170" s="53" t="s">
        <v>1</v>
      </c>
      <c r="F170" s="99"/>
      <c r="G170" s="99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4" t="s">
        <v>18</v>
      </c>
      <c r="U170" s="54" t="s">
        <v>19</v>
      </c>
      <c r="V170" s="54" t="s">
        <v>20</v>
      </c>
      <c r="W170" s="54" t="s">
        <v>21</v>
      </c>
      <c r="X170" s="54" t="s">
        <v>30</v>
      </c>
      <c r="Y170" s="54" t="s">
        <v>22</v>
      </c>
      <c r="Z170" s="54" t="s">
        <v>31</v>
      </c>
      <c r="AA170" s="54" t="s">
        <v>32</v>
      </c>
      <c r="AB170" s="54" t="s">
        <v>33</v>
      </c>
      <c r="AC170" s="54" t="s">
        <v>23</v>
      </c>
      <c r="AD170" s="54" t="s">
        <v>24</v>
      </c>
      <c r="AE170" s="54" t="s">
        <v>25</v>
      </c>
      <c r="AF170" s="54" t="s">
        <v>34</v>
      </c>
    </row>
    <row r="171" spans="1:32" s="2" customFormat="1" ht="15">
      <c r="A171" s="12"/>
      <c r="B171" s="13" t="s">
        <v>181</v>
      </c>
      <c r="C171" s="14"/>
      <c r="D171" s="14"/>
      <c r="E171" s="14"/>
      <c r="F171" s="14"/>
      <c r="G171" s="14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</row>
    <row r="172" spans="1:32" s="2" customFormat="1" ht="15">
      <c r="A172" s="55" t="s">
        <v>57</v>
      </c>
      <c r="B172" s="55" t="s">
        <v>58</v>
      </c>
      <c r="C172" s="56" t="s">
        <v>61</v>
      </c>
      <c r="D172" s="56">
        <v>0.6</v>
      </c>
      <c r="E172" s="56">
        <v>7.0000000000000007E-2</v>
      </c>
      <c r="F172" s="56">
        <v>1.82</v>
      </c>
      <c r="G172" s="56">
        <v>11.673839999999998</v>
      </c>
      <c r="H172" s="55">
        <v>0</v>
      </c>
      <c r="I172" s="55">
        <v>0</v>
      </c>
      <c r="J172" s="55">
        <v>0</v>
      </c>
      <c r="K172" s="55">
        <v>0</v>
      </c>
      <c r="L172" s="55">
        <v>1.75</v>
      </c>
      <c r="M172" s="55">
        <v>7.0000000000000007E-2</v>
      </c>
      <c r="N172" s="55">
        <v>0.73</v>
      </c>
      <c r="O172" s="55">
        <v>0</v>
      </c>
      <c r="P172" s="55">
        <v>0</v>
      </c>
      <c r="Q172" s="55">
        <v>0.08</v>
      </c>
      <c r="R172" s="55">
        <v>0.4</v>
      </c>
      <c r="S172" s="55">
        <v>0</v>
      </c>
      <c r="T172" s="55">
        <v>16.190000000000001</v>
      </c>
      <c r="U172" s="55">
        <v>9.74</v>
      </c>
      <c r="V172" s="55">
        <v>29.23</v>
      </c>
      <c r="W172" s="55">
        <v>0.42</v>
      </c>
      <c r="X172" s="55">
        <v>0</v>
      </c>
      <c r="Y172" s="55">
        <v>38.4</v>
      </c>
      <c r="Z172" s="55">
        <v>8</v>
      </c>
      <c r="AA172" s="55">
        <v>0.08</v>
      </c>
      <c r="AB172" s="55">
        <v>0.02</v>
      </c>
      <c r="AC172" s="55">
        <v>0.03</v>
      </c>
      <c r="AD172" s="55">
        <v>0.13</v>
      </c>
      <c r="AE172" s="55">
        <v>0.24</v>
      </c>
      <c r="AF172" s="55">
        <v>3.2</v>
      </c>
    </row>
    <row r="173" spans="1:32" s="2" customFormat="1" ht="15">
      <c r="A173" s="55" t="s">
        <v>59</v>
      </c>
      <c r="B173" s="55" t="s">
        <v>60</v>
      </c>
      <c r="C173" s="56" t="s">
        <v>80</v>
      </c>
      <c r="D173" s="56">
        <v>10.26</v>
      </c>
      <c r="E173" s="56">
        <v>13.65</v>
      </c>
      <c r="F173" s="56">
        <v>13.65</v>
      </c>
      <c r="G173" s="56">
        <v>169.47</v>
      </c>
      <c r="H173" s="55">
        <v>6.6</v>
      </c>
      <c r="I173" s="55">
        <v>0</v>
      </c>
      <c r="J173" s="55">
        <v>6.6</v>
      </c>
      <c r="K173" s="55">
        <v>0</v>
      </c>
      <c r="L173" s="55">
        <v>0.5</v>
      </c>
      <c r="M173" s="55">
        <v>0.8</v>
      </c>
      <c r="N173" s="55">
        <v>0.2</v>
      </c>
      <c r="O173" s="55">
        <v>0</v>
      </c>
      <c r="P173" s="55">
        <v>0</v>
      </c>
      <c r="Q173" s="55">
        <v>0</v>
      </c>
      <c r="R173" s="55">
        <v>2.8</v>
      </c>
      <c r="S173" s="55">
        <v>493.8</v>
      </c>
      <c r="T173" s="55">
        <v>20.8</v>
      </c>
      <c r="U173" s="55">
        <v>12</v>
      </c>
      <c r="V173" s="55">
        <v>91.7</v>
      </c>
      <c r="W173" s="55">
        <v>1.44</v>
      </c>
      <c r="X173" s="55">
        <v>0</v>
      </c>
      <c r="Y173" s="55">
        <v>0</v>
      </c>
      <c r="Z173" s="55">
        <v>0</v>
      </c>
      <c r="AA173" s="55">
        <v>0.4</v>
      </c>
      <c r="AB173" s="55">
        <v>0.02</v>
      </c>
      <c r="AC173" s="55">
        <v>0.05</v>
      </c>
      <c r="AD173" s="55">
        <v>1.76</v>
      </c>
      <c r="AE173" s="55">
        <v>4.5</v>
      </c>
      <c r="AF173" s="55">
        <v>0</v>
      </c>
    </row>
    <row r="174" spans="1:32" s="2" customFormat="1" ht="15">
      <c r="A174" s="55" t="s">
        <v>182</v>
      </c>
      <c r="B174" s="55" t="s">
        <v>183</v>
      </c>
      <c r="C174" s="56" t="s">
        <v>64</v>
      </c>
      <c r="D174" s="56">
        <v>3.35</v>
      </c>
      <c r="E174" s="56">
        <v>4.53</v>
      </c>
      <c r="F174" s="56">
        <v>31.4</v>
      </c>
      <c r="G174" s="56">
        <v>90.929136</v>
      </c>
      <c r="H174" s="55">
        <v>2.83</v>
      </c>
      <c r="I174" s="55">
        <v>0.13</v>
      </c>
      <c r="J174" s="55">
        <v>0</v>
      </c>
      <c r="K174" s="55">
        <v>0</v>
      </c>
      <c r="L174" s="55">
        <v>7.19</v>
      </c>
      <c r="M174" s="55">
        <v>0.17</v>
      </c>
      <c r="N174" s="55">
        <v>3.48</v>
      </c>
      <c r="O174" s="55">
        <v>0</v>
      </c>
      <c r="P174" s="55">
        <v>0</v>
      </c>
      <c r="Q174" s="55">
        <v>0.57999999999999996</v>
      </c>
      <c r="R174" s="55">
        <v>2.63</v>
      </c>
      <c r="S174" s="55">
        <v>484.26</v>
      </c>
      <c r="T174" s="55">
        <v>89.32</v>
      </c>
      <c r="U174" s="55">
        <v>28.08</v>
      </c>
      <c r="V174" s="55">
        <v>56.6</v>
      </c>
      <c r="W174" s="55">
        <v>1.0900000000000001</v>
      </c>
      <c r="X174" s="55">
        <v>24</v>
      </c>
      <c r="Y174" s="55">
        <v>50.84</v>
      </c>
      <c r="Z174" s="55">
        <v>32.799999999999997</v>
      </c>
      <c r="AA174" s="55">
        <v>0.25</v>
      </c>
      <c r="AB174" s="55">
        <v>0.04</v>
      </c>
      <c r="AC174" s="55">
        <v>7.0000000000000007E-2</v>
      </c>
      <c r="AD174" s="55">
        <v>1.02</v>
      </c>
      <c r="AE174" s="55">
        <v>1.75</v>
      </c>
      <c r="AF174" s="55">
        <v>17.39</v>
      </c>
    </row>
    <row r="175" spans="1:32" s="2" customFormat="1" ht="15">
      <c r="A175" s="55" t="s">
        <v>67</v>
      </c>
      <c r="B175" s="55" t="s">
        <v>184</v>
      </c>
      <c r="C175" s="56" t="s">
        <v>71</v>
      </c>
      <c r="D175" s="56">
        <v>5.55</v>
      </c>
      <c r="E175" s="56">
        <v>5.52</v>
      </c>
      <c r="F175" s="56">
        <v>21.49</v>
      </c>
      <c r="G175" s="56">
        <v>155.64950266666648</v>
      </c>
      <c r="H175" s="55">
        <v>3.91</v>
      </c>
      <c r="I175" s="55">
        <v>0</v>
      </c>
      <c r="J175" s="55">
        <v>3.91</v>
      </c>
      <c r="K175" s="55">
        <v>0</v>
      </c>
      <c r="L175" s="55">
        <v>21.34</v>
      </c>
      <c r="M175" s="55">
        <v>0.15</v>
      </c>
      <c r="N175" s="55">
        <v>0.64</v>
      </c>
      <c r="O175" s="55">
        <v>0</v>
      </c>
      <c r="P175" s="55">
        <v>0</v>
      </c>
      <c r="Q175" s="55">
        <v>0.26</v>
      </c>
      <c r="R175" s="55">
        <v>1.45</v>
      </c>
      <c r="S175" s="55">
        <v>0</v>
      </c>
      <c r="T175" s="55">
        <v>199.76</v>
      </c>
      <c r="U175" s="55">
        <v>30.13</v>
      </c>
      <c r="V175" s="55">
        <v>157.56</v>
      </c>
      <c r="W175" s="55">
        <v>0.57999999999999996</v>
      </c>
      <c r="X175" s="55">
        <v>22.4</v>
      </c>
      <c r="Y175" s="55">
        <v>15.25</v>
      </c>
      <c r="Z175" s="55">
        <v>41.13</v>
      </c>
      <c r="AA175" s="55">
        <v>0.01</v>
      </c>
      <c r="AB175" s="55">
        <v>0.06</v>
      </c>
      <c r="AC175" s="55">
        <v>0.23</v>
      </c>
      <c r="AD175" s="55">
        <v>0.18</v>
      </c>
      <c r="AE175" s="55">
        <v>1.63</v>
      </c>
      <c r="AF175" s="55">
        <v>0.97</v>
      </c>
    </row>
    <row r="176" spans="1:32" s="2" customFormat="1" ht="15">
      <c r="A176" s="55" t="s">
        <v>65</v>
      </c>
      <c r="B176" s="55" t="s">
        <v>53</v>
      </c>
      <c r="C176" s="56" t="s">
        <v>66</v>
      </c>
      <c r="D176" s="56">
        <v>1.98</v>
      </c>
      <c r="E176" s="56">
        <v>0.2</v>
      </c>
      <c r="F176" s="56">
        <v>14.01</v>
      </c>
      <c r="G176" s="56">
        <v>67.440299999999993</v>
      </c>
      <c r="H176" s="55">
        <v>0.06</v>
      </c>
      <c r="I176" s="55">
        <v>0</v>
      </c>
      <c r="J176" s="55">
        <v>0</v>
      </c>
      <c r="K176" s="55">
        <v>0</v>
      </c>
      <c r="L176" s="55">
        <v>0.33</v>
      </c>
      <c r="M176" s="55">
        <v>13.68</v>
      </c>
      <c r="N176" s="55">
        <v>0.06</v>
      </c>
      <c r="O176" s="55">
        <v>0</v>
      </c>
      <c r="P176" s="55">
        <v>0</v>
      </c>
      <c r="Q176" s="55">
        <v>0.09</v>
      </c>
      <c r="R176" s="55">
        <v>0.54</v>
      </c>
      <c r="S176" s="55">
        <v>73.709999999999994</v>
      </c>
      <c r="T176" s="55">
        <v>4.49</v>
      </c>
      <c r="U176" s="55">
        <v>6.63</v>
      </c>
      <c r="V176" s="55">
        <v>17.489999999999998</v>
      </c>
      <c r="W176" s="55">
        <v>0.46</v>
      </c>
      <c r="X176" s="55">
        <v>0</v>
      </c>
      <c r="Y176" s="55">
        <v>0</v>
      </c>
      <c r="Z176" s="55">
        <v>0</v>
      </c>
      <c r="AA176" s="55">
        <v>0.39</v>
      </c>
      <c r="AB176" s="55">
        <v>0.04</v>
      </c>
      <c r="AC176" s="55">
        <v>0.01</v>
      </c>
      <c r="AD176" s="55">
        <v>0.41</v>
      </c>
      <c r="AE176" s="55">
        <v>0.93</v>
      </c>
      <c r="AF176" s="55">
        <v>0</v>
      </c>
    </row>
    <row r="177" spans="1:32" s="2" customFormat="1" ht="15">
      <c r="A177" s="55" t="s">
        <v>67</v>
      </c>
      <c r="B177" s="55" t="s">
        <v>45</v>
      </c>
      <c r="C177" s="56" t="s">
        <v>68</v>
      </c>
      <c r="D177" s="56">
        <v>1.32</v>
      </c>
      <c r="E177" s="56">
        <v>0.24</v>
      </c>
      <c r="F177" s="56">
        <v>6.68</v>
      </c>
      <c r="G177" s="56">
        <v>38.676000000000002</v>
      </c>
      <c r="H177" s="55">
        <v>0.04</v>
      </c>
      <c r="I177" s="55">
        <v>0</v>
      </c>
      <c r="J177" s="55">
        <v>0.04</v>
      </c>
      <c r="K177" s="55">
        <v>0</v>
      </c>
      <c r="L177" s="55">
        <v>0.24</v>
      </c>
      <c r="M177" s="55">
        <v>6.44</v>
      </c>
      <c r="N177" s="55">
        <v>1.66</v>
      </c>
      <c r="O177" s="55">
        <v>0</v>
      </c>
      <c r="P177" s="55">
        <v>0</v>
      </c>
      <c r="Q177" s="55">
        <v>0.2</v>
      </c>
      <c r="R177" s="55">
        <v>0.5</v>
      </c>
      <c r="S177" s="55">
        <v>0</v>
      </c>
      <c r="T177" s="55">
        <v>7</v>
      </c>
      <c r="U177" s="55">
        <v>9.4</v>
      </c>
      <c r="V177" s="55">
        <v>31.6</v>
      </c>
      <c r="W177" s="55">
        <v>0.78</v>
      </c>
      <c r="X177" s="55">
        <v>0</v>
      </c>
      <c r="Y177" s="55">
        <v>1</v>
      </c>
      <c r="Z177" s="55">
        <v>0.2</v>
      </c>
      <c r="AA177" s="55">
        <v>0.28000000000000003</v>
      </c>
      <c r="AB177" s="55">
        <v>0.04</v>
      </c>
      <c r="AC177" s="55">
        <v>0.02</v>
      </c>
      <c r="AD177" s="55">
        <v>0.14000000000000001</v>
      </c>
      <c r="AE177" s="55">
        <v>0.4</v>
      </c>
      <c r="AF177" s="55">
        <v>0</v>
      </c>
    </row>
    <row r="178" spans="1:32" s="2" customFormat="1" ht="15">
      <c r="A178" s="12"/>
      <c r="B178" s="12" t="s">
        <v>46</v>
      </c>
      <c r="C178" s="14"/>
      <c r="D178" s="14">
        <v>23.06</v>
      </c>
      <c r="E178" s="14">
        <v>24.21</v>
      </c>
      <c r="F178" s="14">
        <f>SUM(F172:F177)</f>
        <v>89.050000000000011</v>
      </c>
      <c r="G178" s="14">
        <v>533.84</v>
      </c>
      <c r="H178" s="12">
        <v>13.44</v>
      </c>
      <c r="I178" s="12">
        <v>0.13</v>
      </c>
      <c r="J178" s="12">
        <v>10.55</v>
      </c>
      <c r="K178" s="12">
        <v>0</v>
      </c>
      <c r="L178" s="12">
        <v>31.35</v>
      </c>
      <c r="M178" s="12">
        <v>21.32</v>
      </c>
      <c r="N178" s="12">
        <v>6.77</v>
      </c>
      <c r="O178" s="12">
        <v>0</v>
      </c>
      <c r="P178" s="12">
        <v>0</v>
      </c>
      <c r="Q178" s="12">
        <v>1.21</v>
      </c>
      <c r="R178" s="12">
        <v>8.32</v>
      </c>
      <c r="S178" s="12">
        <v>1051.77</v>
      </c>
      <c r="T178" s="12">
        <v>337.56</v>
      </c>
      <c r="U178" s="12">
        <v>95.99</v>
      </c>
      <c r="V178" s="12">
        <v>384.18</v>
      </c>
      <c r="W178" s="12">
        <v>4.7699999999999996</v>
      </c>
      <c r="X178" s="12">
        <v>46.4</v>
      </c>
      <c r="Y178" s="12">
        <v>105.5</v>
      </c>
      <c r="Z178" s="12">
        <v>82.12</v>
      </c>
      <c r="AA178" s="12">
        <v>1.41</v>
      </c>
      <c r="AB178" s="12">
        <v>0.21</v>
      </c>
      <c r="AC178" s="12">
        <v>0.41</v>
      </c>
      <c r="AD178" s="12">
        <v>3.63</v>
      </c>
      <c r="AE178" s="12">
        <v>9.4499999999999993</v>
      </c>
      <c r="AF178" s="12">
        <v>21.56</v>
      </c>
    </row>
    <row r="179" spans="1:32" s="2" customFormat="1" ht="15">
      <c r="A179" s="12"/>
      <c r="B179" s="13" t="s">
        <v>185</v>
      </c>
      <c r="C179" s="14"/>
      <c r="D179" s="14"/>
      <c r="E179" s="14"/>
      <c r="F179" s="14"/>
      <c r="G179" s="14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</row>
    <row r="180" spans="1:32" s="2" customFormat="1" ht="15">
      <c r="A180" s="55" t="s">
        <v>73</v>
      </c>
      <c r="B180" s="55" t="s">
        <v>74</v>
      </c>
      <c r="C180" s="56" t="s">
        <v>61</v>
      </c>
      <c r="D180" s="56">
        <v>1.22</v>
      </c>
      <c r="E180" s="56">
        <v>6.4</v>
      </c>
      <c r="F180" s="56">
        <v>6.53</v>
      </c>
      <c r="G180" s="56">
        <v>91.732311999999993</v>
      </c>
      <c r="H180" s="55">
        <v>0.82</v>
      </c>
      <c r="I180" s="55">
        <v>4.16</v>
      </c>
      <c r="J180" s="55">
        <v>0.82</v>
      </c>
      <c r="K180" s="55">
        <v>0</v>
      </c>
      <c r="L180" s="55">
        <v>3.88</v>
      </c>
      <c r="M180" s="55">
        <v>2.65</v>
      </c>
      <c r="N180" s="55">
        <v>1.57</v>
      </c>
      <c r="O180" s="55">
        <v>0</v>
      </c>
      <c r="P180" s="55">
        <v>0</v>
      </c>
      <c r="Q180" s="55">
        <v>0.16</v>
      </c>
      <c r="R180" s="55">
        <v>1.46</v>
      </c>
      <c r="S180" s="55">
        <v>0</v>
      </c>
      <c r="T180" s="55">
        <v>26.3</v>
      </c>
      <c r="U180" s="55">
        <v>15.29</v>
      </c>
      <c r="V180" s="55">
        <v>34.54</v>
      </c>
      <c r="W180" s="55">
        <v>0.64</v>
      </c>
      <c r="X180" s="55">
        <v>0</v>
      </c>
      <c r="Y180" s="55">
        <v>950.21</v>
      </c>
      <c r="Z180" s="55">
        <v>161.5</v>
      </c>
      <c r="AA180" s="55">
        <v>2.93</v>
      </c>
      <c r="AB180" s="55">
        <v>0.04</v>
      </c>
      <c r="AC180" s="55">
        <v>0.03</v>
      </c>
      <c r="AD180" s="55">
        <v>0.52</v>
      </c>
      <c r="AE180" s="55">
        <v>0.73</v>
      </c>
      <c r="AF180" s="55">
        <v>16.86</v>
      </c>
    </row>
    <row r="181" spans="1:32" s="2" customFormat="1" ht="15">
      <c r="A181" s="55" t="s">
        <v>186</v>
      </c>
      <c r="B181" s="55" t="s">
        <v>49</v>
      </c>
      <c r="C181" s="56" t="s">
        <v>100</v>
      </c>
      <c r="D181" s="56">
        <v>1.23</v>
      </c>
      <c r="E181" s="56">
        <v>4.5999999999999996</v>
      </c>
      <c r="F181" s="56">
        <v>8.98</v>
      </c>
      <c r="G181" s="56">
        <v>85.356242499999993</v>
      </c>
      <c r="H181" s="55">
        <v>0.68</v>
      </c>
      <c r="I181" s="55">
        <v>3.25</v>
      </c>
      <c r="J181" s="55">
        <v>0.05</v>
      </c>
      <c r="K181" s="55">
        <v>0</v>
      </c>
      <c r="L181" s="55">
        <v>2.12</v>
      </c>
      <c r="M181" s="55">
        <v>6.85</v>
      </c>
      <c r="N181" s="55">
        <v>1.2</v>
      </c>
      <c r="O181" s="55">
        <v>0</v>
      </c>
      <c r="P181" s="55">
        <v>0</v>
      </c>
      <c r="Q181" s="55">
        <v>0.16</v>
      </c>
      <c r="R181" s="55">
        <v>2.65</v>
      </c>
      <c r="S181" s="55">
        <v>522.53</v>
      </c>
      <c r="T181" s="55">
        <v>73.239999999999995</v>
      </c>
      <c r="U181" s="55">
        <v>54.78</v>
      </c>
      <c r="V181" s="55">
        <v>83.31</v>
      </c>
      <c r="W181" s="55">
        <v>1.35</v>
      </c>
      <c r="X181" s="55">
        <v>0</v>
      </c>
      <c r="Y181" s="55">
        <v>1108</v>
      </c>
      <c r="Z181" s="55">
        <v>231.25</v>
      </c>
      <c r="AA181" s="55">
        <v>2.84</v>
      </c>
      <c r="AB181" s="55">
        <v>0.09</v>
      </c>
      <c r="AC181" s="55">
        <v>0.08</v>
      </c>
      <c r="AD181" s="55">
        <v>1.18</v>
      </c>
      <c r="AE181" s="55">
        <v>1.95</v>
      </c>
      <c r="AF181" s="55">
        <v>15.2</v>
      </c>
    </row>
    <row r="182" spans="1:32" s="2" customFormat="1" ht="15">
      <c r="A182" s="55" t="s">
        <v>187</v>
      </c>
      <c r="B182" s="55" t="s">
        <v>188</v>
      </c>
      <c r="C182" s="56" t="s">
        <v>80</v>
      </c>
      <c r="D182" s="56">
        <v>18.5</v>
      </c>
      <c r="E182" s="56">
        <v>13.35</v>
      </c>
      <c r="F182" s="56">
        <v>32.31</v>
      </c>
      <c r="G182" s="56">
        <v>345.06982899999991</v>
      </c>
      <c r="H182" s="55">
        <v>3.71</v>
      </c>
      <c r="I182" s="55">
        <v>1.63</v>
      </c>
      <c r="J182" s="55">
        <v>3.71</v>
      </c>
      <c r="K182" s="55">
        <v>0</v>
      </c>
      <c r="L182" s="55">
        <v>1.71</v>
      </c>
      <c r="M182" s="55">
        <v>30.6</v>
      </c>
      <c r="N182" s="55">
        <v>0.13</v>
      </c>
      <c r="O182" s="55">
        <v>0</v>
      </c>
      <c r="P182" s="55">
        <v>0</v>
      </c>
      <c r="Q182" s="55">
        <v>0.22</v>
      </c>
      <c r="R182" s="55">
        <v>3.17</v>
      </c>
      <c r="S182" s="55">
        <v>0</v>
      </c>
      <c r="T182" s="55">
        <v>35.79</v>
      </c>
      <c r="U182" s="55">
        <v>37.43</v>
      </c>
      <c r="V182" s="55">
        <v>167.7</v>
      </c>
      <c r="W182" s="55">
        <v>2.4300000000000002</v>
      </c>
      <c r="X182" s="55">
        <v>30.98</v>
      </c>
      <c r="Y182" s="55">
        <v>21.7</v>
      </c>
      <c r="Z182" s="55">
        <v>56.46</v>
      </c>
      <c r="AA182" s="55">
        <v>2.4900000000000002</v>
      </c>
      <c r="AB182" s="55">
        <v>0.13</v>
      </c>
      <c r="AC182" s="55">
        <v>0.13</v>
      </c>
      <c r="AD182" s="55">
        <v>5.55</v>
      </c>
      <c r="AE182" s="55">
        <v>11.6</v>
      </c>
      <c r="AF182" s="55">
        <v>1.84</v>
      </c>
    </row>
    <row r="183" spans="1:32" s="2" customFormat="1" ht="15">
      <c r="A183" s="55" t="s">
        <v>189</v>
      </c>
      <c r="B183" s="55" t="s">
        <v>190</v>
      </c>
      <c r="C183" s="56" t="s">
        <v>137</v>
      </c>
      <c r="D183" s="56">
        <v>0.92</v>
      </c>
      <c r="E183" s="56">
        <v>6.37</v>
      </c>
      <c r="F183" s="56">
        <v>2.61</v>
      </c>
      <c r="G183" s="56">
        <v>72.306675150000004</v>
      </c>
      <c r="H183" s="55">
        <v>4.41</v>
      </c>
      <c r="I183" s="55">
        <v>0.06</v>
      </c>
      <c r="J183" s="55">
        <v>4.41</v>
      </c>
      <c r="K183" s="55">
        <v>0</v>
      </c>
      <c r="L183" s="55">
        <v>1.03</v>
      </c>
      <c r="M183" s="55">
        <v>1.59</v>
      </c>
      <c r="N183" s="55">
        <v>0.09</v>
      </c>
      <c r="O183" s="55">
        <v>0</v>
      </c>
      <c r="P183" s="55">
        <v>0</v>
      </c>
      <c r="Q183" s="55">
        <v>0.23</v>
      </c>
      <c r="R183" s="55">
        <v>0.68</v>
      </c>
      <c r="S183" s="55">
        <v>0</v>
      </c>
      <c r="T183" s="55">
        <v>30.1</v>
      </c>
      <c r="U183" s="55">
        <v>8.52</v>
      </c>
      <c r="V183" s="55">
        <v>23.33</v>
      </c>
      <c r="W183" s="55">
        <v>0.22</v>
      </c>
      <c r="X183" s="55">
        <v>31.98</v>
      </c>
      <c r="Y183" s="55">
        <v>57.67</v>
      </c>
      <c r="Z183" s="55">
        <v>65.39</v>
      </c>
      <c r="AA183" s="55">
        <v>0.25</v>
      </c>
      <c r="AB183" s="55">
        <v>0.02</v>
      </c>
      <c r="AC183" s="55">
        <v>0.03</v>
      </c>
      <c r="AD183" s="55">
        <v>0.14000000000000001</v>
      </c>
      <c r="AE183" s="55">
        <v>0.39</v>
      </c>
      <c r="AF183" s="55">
        <v>1.78</v>
      </c>
    </row>
    <row r="184" spans="1:32" s="2" customFormat="1" ht="15">
      <c r="A184" s="55" t="s">
        <v>124</v>
      </c>
      <c r="B184" s="55" t="s">
        <v>125</v>
      </c>
      <c r="C184" s="56" t="s">
        <v>64</v>
      </c>
      <c r="D184" s="56">
        <v>6.11</v>
      </c>
      <c r="E184" s="56">
        <v>5.55</v>
      </c>
      <c r="F184" s="56">
        <v>42.47</v>
      </c>
      <c r="G184" s="56">
        <v>251.88572882396696</v>
      </c>
      <c r="H184" s="55">
        <v>2.97</v>
      </c>
      <c r="I184" s="55">
        <v>0.14000000000000001</v>
      </c>
      <c r="J184" s="55">
        <v>2.97</v>
      </c>
      <c r="K184" s="55">
        <v>0</v>
      </c>
      <c r="L184" s="55">
        <v>0.65</v>
      </c>
      <c r="M184" s="55">
        <v>41.82</v>
      </c>
      <c r="N184" s="55">
        <v>1.79</v>
      </c>
      <c r="O184" s="55">
        <v>0</v>
      </c>
      <c r="P184" s="55">
        <v>0</v>
      </c>
      <c r="Q184" s="55">
        <v>0</v>
      </c>
      <c r="R184" s="55">
        <v>1.88</v>
      </c>
      <c r="S184" s="55">
        <v>0.95</v>
      </c>
      <c r="T184" s="55">
        <v>7.16</v>
      </c>
      <c r="U184" s="55">
        <v>0.34</v>
      </c>
      <c r="V184" s="55">
        <v>2.82</v>
      </c>
      <c r="W184" s="55">
        <v>0.06</v>
      </c>
      <c r="X184" s="55">
        <v>15.12</v>
      </c>
      <c r="Y184" s="55">
        <v>15.12</v>
      </c>
      <c r="Z184" s="55">
        <v>28.35</v>
      </c>
      <c r="AA184" s="55">
        <v>0.06</v>
      </c>
      <c r="AB184" s="55">
        <v>0</v>
      </c>
      <c r="AC184" s="55">
        <v>0.01</v>
      </c>
      <c r="AD184" s="55">
        <v>0.01</v>
      </c>
      <c r="AE184" s="55">
        <v>0.01</v>
      </c>
      <c r="AF184" s="55">
        <v>0</v>
      </c>
    </row>
    <row r="185" spans="1:32" s="2" customFormat="1" ht="15">
      <c r="A185" s="55" t="s">
        <v>69</v>
      </c>
      <c r="B185" s="55" t="s">
        <v>191</v>
      </c>
      <c r="C185" s="56" t="s">
        <v>71</v>
      </c>
      <c r="D185" s="56">
        <v>0.16</v>
      </c>
      <c r="E185" s="56">
        <v>0.16</v>
      </c>
      <c r="F185" s="56">
        <v>23.39</v>
      </c>
      <c r="G185" s="56">
        <v>93.350239999999999</v>
      </c>
      <c r="H185" s="55">
        <v>0.04</v>
      </c>
      <c r="I185" s="55">
        <v>0</v>
      </c>
      <c r="J185" s="55">
        <v>0.04</v>
      </c>
      <c r="K185" s="55">
        <v>0</v>
      </c>
      <c r="L185" s="55">
        <v>23.09</v>
      </c>
      <c r="M185" s="55">
        <v>0.3</v>
      </c>
      <c r="N185" s="55">
        <v>0.68</v>
      </c>
      <c r="O185" s="55">
        <v>0</v>
      </c>
      <c r="P185" s="55">
        <v>0</v>
      </c>
      <c r="Q185" s="55">
        <v>0.32</v>
      </c>
      <c r="R185" s="55">
        <v>0.22</v>
      </c>
      <c r="S185" s="55">
        <v>0</v>
      </c>
      <c r="T185" s="55">
        <v>64.81</v>
      </c>
      <c r="U185" s="55">
        <v>43.33</v>
      </c>
      <c r="V185" s="55">
        <v>49.51</v>
      </c>
      <c r="W185" s="55">
        <v>1.7</v>
      </c>
      <c r="X185" s="55">
        <v>0.05</v>
      </c>
      <c r="Y185" s="55">
        <v>156</v>
      </c>
      <c r="Z185" s="55">
        <v>29.48</v>
      </c>
      <c r="AA185" s="55">
        <v>0.56000000000000005</v>
      </c>
      <c r="AB185" s="55">
        <v>0.05</v>
      </c>
      <c r="AC185" s="55">
        <v>0.05</v>
      </c>
      <c r="AD185" s="55">
        <v>0.65</v>
      </c>
      <c r="AE185" s="55">
        <v>0.98</v>
      </c>
      <c r="AF185" s="55">
        <v>11.28</v>
      </c>
    </row>
    <row r="186" spans="1:32" s="2" customFormat="1" ht="15">
      <c r="A186" s="55" t="s">
        <v>65</v>
      </c>
      <c r="B186" s="55" t="s">
        <v>53</v>
      </c>
      <c r="C186" s="56" t="s">
        <v>66</v>
      </c>
      <c r="D186" s="56">
        <v>1.98</v>
      </c>
      <c r="E186" s="56">
        <v>0.2</v>
      </c>
      <c r="F186" s="56">
        <v>14.01</v>
      </c>
      <c r="G186" s="56">
        <v>67.440299999999993</v>
      </c>
      <c r="H186" s="55">
        <v>0.06</v>
      </c>
      <c r="I186" s="55">
        <v>0</v>
      </c>
      <c r="J186" s="55">
        <v>0</v>
      </c>
      <c r="K186" s="55">
        <v>0</v>
      </c>
      <c r="L186" s="55">
        <v>0.33</v>
      </c>
      <c r="M186" s="55">
        <v>13.68</v>
      </c>
      <c r="N186" s="55">
        <v>0.06</v>
      </c>
      <c r="O186" s="55">
        <v>0</v>
      </c>
      <c r="P186" s="55">
        <v>0</v>
      </c>
      <c r="Q186" s="55">
        <v>0.09</v>
      </c>
      <c r="R186" s="55">
        <v>0.54</v>
      </c>
      <c r="S186" s="55">
        <v>73.709999999999994</v>
      </c>
      <c r="T186" s="55">
        <v>4.49</v>
      </c>
      <c r="U186" s="55">
        <v>6.63</v>
      </c>
      <c r="V186" s="55">
        <v>17.489999999999998</v>
      </c>
      <c r="W186" s="55">
        <v>0.46</v>
      </c>
      <c r="X186" s="55">
        <v>0</v>
      </c>
      <c r="Y186" s="55">
        <v>0</v>
      </c>
      <c r="Z186" s="55">
        <v>0</v>
      </c>
      <c r="AA186" s="55">
        <v>0.39</v>
      </c>
      <c r="AB186" s="55">
        <v>0.04</v>
      </c>
      <c r="AC186" s="55">
        <v>0.01</v>
      </c>
      <c r="AD186" s="55">
        <v>0.41</v>
      </c>
      <c r="AE186" s="55">
        <v>0.93</v>
      </c>
      <c r="AF186" s="55">
        <v>0</v>
      </c>
    </row>
    <row r="187" spans="1:32" s="2" customFormat="1" ht="15">
      <c r="A187" s="55" t="s">
        <v>67</v>
      </c>
      <c r="B187" s="55" t="s">
        <v>45</v>
      </c>
      <c r="C187" s="56" t="s">
        <v>68</v>
      </c>
      <c r="D187" s="56">
        <v>1.32</v>
      </c>
      <c r="E187" s="56">
        <v>0.24</v>
      </c>
      <c r="F187" s="56">
        <v>6.68</v>
      </c>
      <c r="G187" s="56">
        <v>38.676000000000002</v>
      </c>
      <c r="H187" s="55">
        <v>0.04</v>
      </c>
      <c r="I187" s="55">
        <v>0</v>
      </c>
      <c r="J187" s="55">
        <v>0.04</v>
      </c>
      <c r="K187" s="55">
        <v>0</v>
      </c>
      <c r="L187" s="55">
        <v>0.24</v>
      </c>
      <c r="M187" s="55">
        <v>6.44</v>
      </c>
      <c r="N187" s="55">
        <v>1.66</v>
      </c>
      <c r="O187" s="55">
        <v>0</v>
      </c>
      <c r="P187" s="55">
        <v>0</v>
      </c>
      <c r="Q187" s="55">
        <v>0.2</v>
      </c>
      <c r="R187" s="55">
        <v>0.5</v>
      </c>
      <c r="S187" s="55">
        <v>0</v>
      </c>
      <c r="T187" s="55">
        <v>7</v>
      </c>
      <c r="U187" s="55">
        <v>9.4</v>
      </c>
      <c r="V187" s="55">
        <v>31.6</v>
      </c>
      <c r="W187" s="55">
        <v>0.78</v>
      </c>
      <c r="X187" s="55">
        <v>0</v>
      </c>
      <c r="Y187" s="55">
        <v>1</v>
      </c>
      <c r="Z187" s="55">
        <v>0.2</v>
      </c>
      <c r="AA187" s="55">
        <v>0.28000000000000003</v>
      </c>
      <c r="AB187" s="55">
        <v>0.04</v>
      </c>
      <c r="AC187" s="55">
        <v>0.02</v>
      </c>
      <c r="AD187" s="55">
        <v>0.14000000000000001</v>
      </c>
      <c r="AE187" s="55">
        <v>0.4</v>
      </c>
      <c r="AF187" s="55">
        <v>0</v>
      </c>
    </row>
    <row r="188" spans="1:32" s="2" customFormat="1" ht="15">
      <c r="A188" s="12"/>
      <c r="B188" s="12" t="s">
        <v>46</v>
      </c>
      <c r="C188" s="14"/>
      <c r="D188" s="14">
        <v>31.44</v>
      </c>
      <c r="E188" s="14">
        <v>38.869999999999997</v>
      </c>
      <c r="F188" s="14">
        <v>136.97999999999999</v>
      </c>
      <c r="G188" s="14">
        <v>1045.82</v>
      </c>
      <c r="H188" s="12">
        <v>12.72</v>
      </c>
      <c r="I188" s="12">
        <v>9.24</v>
      </c>
      <c r="J188" s="12">
        <v>12.03</v>
      </c>
      <c r="K188" s="12">
        <v>0</v>
      </c>
      <c r="L188" s="12">
        <v>33.04</v>
      </c>
      <c r="M188" s="12">
        <v>103.94</v>
      </c>
      <c r="N188" s="12">
        <v>7.19</v>
      </c>
      <c r="O188" s="12">
        <v>0</v>
      </c>
      <c r="P188" s="12">
        <v>0</v>
      </c>
      <c r="Q188" s="12">
        <v>1.38</v>
      </c>
      <c r="R188" s="12">
        <v>11.09</v>
      </c>
      <c r="S188" s="12">
        <v>597.17999999999995</v>
      </c>
      <c r="T188" s="12">
        <v>248.89</v>
      </c>
      <c r="U188" s="12">
        <v>175.72</v>
      </c>
      <c r="V188" s="12">
        <v>410.3</v>
      </c>
      <c r="W188" s="12">
        <v>7.64</v>
      </c>
      <c r="X188" s="12">
        <v>78.13</v>
      </c>
      <c r="Y188" s="12">
        <v>2309.6999999999998</v>
      </c>
      <c r="Z188" s="12">
        <v>572.63</v>
      </c>
      <c r="AA188" s="12">
        <v>9.8000000000000007</v>
      </c>
      <c r="AB188" s="12">
        <v>0.4</v>
      </c>
      <c r="AC188" s="12">
        <v>0.36</v>
      </c>
      <c r="AD188" s="12">
        <v>8.6</v>
      </c>
      <c r="AE188" s="12">
        <v>16.989999999999998</v>
      </c>
      <c r="AF188" s="12">
        <v>46.95</v>
      </c>
    </row>
    <row r="189" spans="1:32" s="2" customFormat="1" ht="15">
      <c r="A189" s="12"/>
      <c r="B189" s="12" t="s">
        <v>54</v>
      </c>
      <c r="C189" s="14"/>
      <c r="D189" s="14">
        <v>54.5</v>
      </c>
      <c r="E189" s="14">
        <f>E188+E178</f>
        <v>63.08</v>
      </c>
      <c r="F189" s="14">
        <f>F188+F178</f>
        <v>226.03</v>
      </c>
      <c r="G189" s="14">
        <v>1579.66</v>
      </c>
      <c r="H189" s="12">
        <v>26.15</v>
      </c>
      <c r="I189" s="12">
        <v>9.3699999999999992</v>
      </c>
      <c r="J189" s="12">
        <v>22.58</v>
      </c>
      <c r="K189" s="12">
        <v>0</v>
      </c>
      <c r="L189" s="12">
        <v>64.39</v>
      </c>
      <c r="M189" s="12">
        <v>125.26</v>
      </c>
      <c r="N189" s="12">
        <v>13.95</v>
      </c>
      <c r="O189" s="12">
        <v>0</v>
      </c>
      <c r="P189" s="12">
        <v>0</v>
      </c>
      <c r="Q189" s="12">
        <v>2.6</v>
      </c>
      <c r="R189" s="12">
        <v>19.41</v>
      </c>
      <c r="S189" s="12">
        <v>1648.95</v>
      </c>
      <c r="T189" s="12">
        <v>586.45000000000005</v>
      </c>
      <c r="U189" s="12">
        <v>271.70999999999998</v>
      </c>
      <c r="V189" s="12">
        <v>794.48</v>
      </c>
      <c r="W189" s="12">
        <v>12.41</v>
      </c>
      <c r="X189" s="12">
        <v>124.53</v>
      </c>
      <c r="Y189" s="12">
        <v>2415.1999999999998</v>
      </c>
      <c r="Z189" s="12">
        <v>654.75</v>
      </c>
      <c r="AA189" s="12">
        <v>11.21</v>
      </c>
      <c r="AB189" s="12">
        <v>0.61</v>
      </c>
      <c r="AC189" s="12">
        <v>0.77</v>
      </c>
      <c r="AD189" s="12">
        <v>12.23</v>
      </c>
      <c r="AE189" s="12">
        <v>26.44</v>
      </c>
      <c r="AF189" s="12">
        <v>68.510000000000005</v>
      </c>
    </row>
    <row r="190" spans="1:32" s="2" customFormat="1" ht="15">
      <c r="C190" s="4"/>
      <c r="D190" s="4"/>
      <c r="E190" s="4"/>
      <c r="F190" s="4"/>
      <c r="G190" s="4"/>
    </row>
    <row r="191" spans="1:32" s="2" customFormat="1" ht="15">
      <c r="A191" s="99" t="s">
        <v>28</v>
      </c>
      <c r="B191" s="99" t="s">
        <v>0</v>
      </c>
      <c r="C191" s="99" t="s">
        <v>4</v>
      </c>
      <c r="D191" s="57" t="s">
        <v>2</v>
      </c>
      <c r="E191" s="57" t="s">
        <v>6</v>
      </c>
      <c r="F191" s="99" t="s">
        <v>5</v>
      </c>
      <c r="G191" s="99" t="s">
        <v>3</v>
      </c>
      <c r="H191" s="59" t="s">
        <v>7</v>
      </c>
      <c r="I191" s="59" t="s">
        <v>8</v>
      </c>
      <c r="J191" s="59" t="s">
        <v>26</v>
      </c>
      <c r="K191" s="59" t="s">
        <v>9</v>
      </c>
      <c r="L191" s="59" t="s">
        <v>10</v>
      </c>
      <c r="M191" s="59" t="s">
        <v>11</v>
      </c>
      <c r="N191" s="59" t="s">
        <v>12</v>
      </c>
      <c r="O191" s="59" t="s">
        <v>13</v>
      </c>
      <c r="P191" s="59" t="s">
        <v>14</v>
      </c>
      <c r="Q191" s="59" t="s">
        <v>15</v>
      </c>
      <c r="R191" s="59" t="s">
        <v>16</v>
      </c>
      <c r="S191" s="59" t="s">
        <v>17</v>
      </c>
      <c r="T191" s="100" t="s">
        <v>27</v>
      </c>
      <c r="U191" s="100"/>
      <c r="V191" s="100"/>
      <c r="W191" s="100"/>
      <c r="X191" s="101" t="s">
        <v>29</v>
      </c>
      <c r="Y191" s="101"/>
      <c r="Z191" s="101"/>
      <c r="AA191" s="101"/>
      <c r="AB191" s="101"/>
      <c r="AC191" s="101"/>
      <c r="AD191" s="101"/>
      <c r="AE191" s="101"/>
      <c r="AF191" s="101"/>
    </row>
    <row r="192" spans="1:32" s="2" customFormat="1" ht="15">
      <c r="A192" s="99"/>
      <c r="B192" s="99"/>
      <c r="C192" s="99"/>
      <c r="D192" s="57" t="s">
        <v>1</v>
      </c>
      <c r="E192" s="57" t="s">
        <v>1</v>
      </c>
      <c r="F192" s="99"/>
      <c r="G192" s="9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8" t="s">
        <v>18</v>
      </c>
      <c r="U192" s="58" t="s">
        <v>19</v>
      </c>
      <c r="V192" s="58" t="s">
        <v>20</v>
      </c>
      <c r="W192" s="58" t="s">
        <v>21</v>
      </c>
      <c r="X192" s="58" t="s">
        <v>30</v>
      </c>
      <c r="Y192" s="58" t="s">
        <v>22</v>
      </c>
      <c r="Z192" s="58" t="s">
        <v>31</v>
      </c>
      <c r="AA192" s="58" t="s">
        <v>32</v>
      </c>
      <c r="AB192" s="58" t="s">
        <v>33</v>
      </c>
      <c r="AC192" s="58" t="s">
        <v>23</v>
      </c>
      <c r="AD192" s="58" t="s">
        <v>24</v>
      </c>
      <c r="AE192" s="58" t="s">
        <v>25</v>
      </c>
      <c r="AF192" s="58" t="s">
        <v>34</v>
      </c>
    </row>
    <row r="193" spans="1:32" s="2" customFormat="1" ht="15">
      <c r="A193" s="12"/>
      <c r="B193" s="13" t="s">
        <v>192</v>
      </c>
      <c r="C193" s="14"/>
      <c r="D193" s="14"/>
      <c r="E193" s="14"/>
      <c r="F193" s="14"/>
      <c r="G193" s="14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</row>
    <row r="194" spans="1:32" s="2" customFormat="1" ht="15">
      <c r="A194" s="59" t="s">
        <v>193</v>
      </c>
      <c r="B194" s="59" t="s">
        <v>194</v>
      </c>
      <c r="C194" s="60" t="s">
        <v>61</v>
      </c>
      <c r="D194" s="60">
        <v>1.25</v>
      </c>
      <c r="E194" s="60">
        <v>5.39</v>
      </c>
      <c r="F194" s="60">
        <v>15</v>
      </c>
      <c r="G194" s="60">
        <v>118.06914560000001</v>
      </c>
      <c r="H194" s="59">
        <v>0.68</v>
      </c>
      <c r="I194" s="59">
        <v>3.47</v>
      </c>
      <c r="J194" s="59">
        <v>0.68</v>
      </c>
      <c r="K194" s="59">
        <v>0</v>
      </c>
      <c r="L194" s="59">
        <v>14.85</v>
      </c>
      <c r="M194" s="59">
        <v>0.15</v>
      </c>
      <c r="N194" s="59">
        <v>2.82</v>
      </c>
      <c r="O194" s="59">
        <v>0</v>
      </c>
      <c r="P194" s="59">
        <v>0</v>
      </c>
      <c r="Q194" s="59">
        <v>0.61</v>
      </c>
      <c r="R194" s="59">
        <v>0.94</v>
      </c>
      <c r="S194" s="59">
        <v>42.77</v>
      </c>
      <c r="T194" s="59">
        <v>33.479999999999997</v>
      </c>
      <c r="U194" s="59">
        <v>28.41</v>
      </c>
      <c r="V194" s="59">
        <v>37.39</v>
      </c>
      <c r="W194" s="59">
        <v>1.27</v>
      </c>
      <c r="X194" s="59">
        <v>0</v>
      </c>
      <c r="Y194" s="59">
        <v>14.74</v>
      </c>
      <c r="Z194" s="59">
        <v>2.88</v>
      </c>
      <c r="AA194" s="59">
        <v>2.7</v>
      </c>
      <c r="AB194" s="59">
        <v>0.01</v>
      </c>
      <c r="AC194" s="59">
        <v>0.04</v>
      </c>
      <c r="AD194" s="59">
        <v>0.33</v>
      </c>
      <c r="AE194" s="59">
        <v>0.53</v>
      </c>
      <c r="AF194" s="59">
        <v>1.72</v>
      </c>
    </row>
    <row r="195" spans="1:32" s="2" customFormat="1" ht="15">
      <c r="A195" s="59" t="s">
        <v>67</v>
      </c>
      <c r="B195" s="59" t="s">
        <v>195</v>
      </c>
      <c r="C195" s="60" t="s">
        <v>196</v>
      </c>
      <c r="D195" s="60">
        <v>13.28</v>
      </c>
      <c r="E195" s="60">
        <v>13.83</v>
      </c>
      <c r="F195" s="60">
        <v>28.24</v>
      </c>
      <c r="G195" s="60">
        <v>264.2525</v>
      </c>
      <c r="H195" s="59">
        <v>7.69</v>
      </c>
      <c r="I195" s="59">
        <v>2.44</v>
      </c>
      <c r="J195" s="59">
        <v>7.69</v>
      </c>
      <c r="K195" s="59">
        <v>0</v>
      </c>
      <c r="L195" s="59">
        <v>1.45</v>
      </c>
      <c r="M195" s="59">
        <v>6.79</v>
      </c>
      <c r="N195" s="59">
        <v>0.35</v>
      </c>
      <c r="O195" s="59">
        <v>0</v>
      </c>
      <c r="P195" s="59">
        <v>0</v>
      </c>
      <c r="Q195" s="59">
        <v>0.8</v>
      </c>
      <c r="R195" s="59">
        <v>4.83</v>
      </c>
      <c r="S195" s="59">
        <v>0</v>
      </c>
      <c r="T195" s="59">
        <v>273.76</v>
      </c>
      <c r="U195" s="59">
        <v>57.57</v>
      </c>
      <c r="V195" s="59">
        <v>388.77</v>
      </c>
      <c r="W195" s="59">
        <v>1.22</v>
      </c>
      <c r="X195" s="59">
        <v>72.010000000000005</v>
      </c>
      <c r="Y195" s="59">
        <v>57.51</v>
      </c>
      <c r="Z195" s="59">
        <v>99.63</v>
      </c>
      <c r="AA195" s="59">
        <v>2.0099999999999998</v>
      </c>
      <c r="AB195" s="59">
        <v>0.14000000000000001</v>
      </c>
      <c r="AC195" s="59">
        <v>0.22</v>
      </c>
      <c r="AD195" s="59">
        <v>1.57</v>
      </c>
      <c r="AE195" s="59">
        <v>2.23</v>
      </c>
      <c r="AF195" s="59">
        <v>0.62</v>
      </c>
    </row>
    <row r="196" spans="1:32" s="2" customFormat="1" ht="15">
      <c r="A196" s="59" t="s">
        <v>149</v>
      </c>
      <c r="B196" s="59" t="s">
        <v>150</v>
      </c>
      <c r="C196" s="60" t="s">
        <v>64</v>
      </c>
      <c r="D196" s="60">
        <v>3.66</v>
      </c>
      <c r="E196" s="60">
        <v>4.2</v>
      </c>
      <c r="F196" s="60">
        <v>29.6</v>
      </c>
      <c r="G196" s="60">
        <v>179.27999999999997</v>
      </c>
      <c r="H196" s="59">
        <v>2.44</v>
      </c>
      <c r="I196" s="59">
        <v>0.11</v>
      </c>
      <c r="J196" s="59">
        <v>2.44</v>
      </c>
      <c r="K196" s="59">
        <v>0</v>
      </c>
      <c r="L196" s="59">
        <v>2.42</v>
      </c>
      <c r="M196" s="59">
        <v>27.18</v>
      </c>
      <c r="N196" s="59">
        <v>2.54</v>
      </c>
      <c r="O196" s="59">
        <v>0</v>
      </c>
      <c r="P196" s="59">
        <v>0</v>
      </c>
      <c r="Q196" s="59">
        <v>0.36</v>
      </c>
      <c r="R196" s="59">
        <v>3.02</v>
      </c>
      <c r="S196" s="59">
        <v>465.24</v>
      </c>
      <c r="T196" s="59">
        <v>22.8</v>
      </c>
      <c r="U196" s="59">
        <v>41.89</v>
      </c>
      <c r="V196" s="59">
        <v>107.26</v>
      </c>
      <c r="W196" s="59">
        <v>1.67</v>
      </c>
      <c r="X196" s="59">
        <v>19.2</v>
      </c>
      <c r="Y196" s="59">
        <v>50.64</v>
      </c>
      <c r="Z196" s="59">
        <v>27.04</v>
      </c>
      <c r="AA196" s="59">
        <v>0.23</v>
      </c>
      <c r="AB196" s="59">
        <v>0.22</v>
      </c>
      <c r="AC196" s="59">
        <v>0.13</v>
      </c>
      <c r="AD196" s="59">
        <v>2.36</v>
      </c>
      <c r="AE196" s="59">
        <v>3.27</v>
      </c>
      <c r="AF196" s="59">
        <v>36.24</v>
      </c>
    </row>
    <row r="197" spans="1:32" s="2" customFormat="1" ht="15">
      <c r="A197" s="59" t="s">
        <v>109</v>
      </c>
      <c r="B197" s="59" t="s">
        <v>110</v>
      </c>
      <c r="C197" s="60" t="s">
        <v>71</v>
      </c>
      <c r="D197" s="60">
        <v>0.17</v>
      </c>
      <c r="E197" s="60">
        <v>0.03</v>
      </c>
      <c r="F197" s="60">
        <v>12.02</v>
      </c>
      <c r="G197" s="60">
        <v>48.358455999999997</v>
      </c>
      <c r="H197" s="59">
        <v>0.02</v>
      </c>
      <c r="I197" s="59">
        <v>0</v>
      </c>
      <c r="J197" s="59">
        <v>0.02</v>
      </c>
      <c r="K197" s="59">
        <v>0</v>
      </c>
      <c r="L197" s="59">
        <v>12.02</v>
      </c>
      <c r="M197" s="59">
        <v>0</v>
      </c>
      <c r="N197" s="59">
        <v>0.25</v>
      </c>
      <c r="O197" s="59">
        <v>0</v>
      </c>
      <c r="P197" s="59">
        <v>0</v>
      </c>
      <c r="Q197" s="59">
        <v>0.4</v>
      </c>
      <c r="R197" s="59">
        <v>0.08</v>
      </c>
      <c r="S197" s="59">
        <v>40.24</v>
      </c>
      <c r="T197" s="59">
        <v>68</v>
      </c>
      <c r="U197" s="59">
        <v>46.07</v>
      </c>
      <c r="V197" s="59">
        <v>54.38</v>
      </c>
      <c r="W197" s="59">
        <v>0.91</v>
      </c>
      <c r="X197" s="59">
        <v>0.23</v>
      </c>
      <c r="Y197" s="59">
        <v>160</v>
      </c>
      <c r="Z197" s="59">
        <v>34.24</v>
      </c>
      <c r="AA197" s="59">
        <v>0.6</v>
      </c>
      <c r="AB197" s="59">
        <v>0.05</v>
      </c>
      <c r="AC197" s="59">
        <v>0.05</v>
      </c>
      <c r="AD197" s="59">
        <v>0.68</v>
      </c>
      <c r="AE197" s="59">
        <v>1.07</v>
      </c>
      <c r="AF197" s="59">
        <v>13.12</v>
      </c>
    </row>
    <row r="198" spans="1:32" s="2" customFormat="1" ht="15">
      <c r="A198" s="59" t="s">
        <v>65</v>
      </c>
      <c r="B198" s="59" t="s">
        <v>53</v>
      </c>
      <c r="C198" s="60" t="s">
        <v>66</v>
      </c>
      <c r="D198" s="60">
        <v>1.98</v>
      </c>
      <c r="E198" s="60">
        <v>0.2</v>
      </c>
      <c r="F198" s="60">
        <v>14.01</v>
      </c>
      <c r="G198" s="60">
        <v>67.440299999999993</v>
      </c>
      <c r="H198" s="59">
        <v>0.06</v>
      </c>
      <c r="I198" s="59">
        <v>0</v>
      </c>
      <c r="J198" s="59">
        <v>0</v>
      </c>
      <c r="K198" s="59">
        <v>0</v>
      </c>
      <c r="L198" s="59">
        <v>0.33</v>
      </c>
      <c r="M198" s="59">
        <v>13.68</v>
      </c>
      <c r="N198" s="59">
        <v>0.06</v>
      </c>
      <c r="O198" s="59">
        <v>0</v>
      </c>
      <c r="P198" s="59">
        <v>0</v>
      </c>
      <c r="Q198" s="59">
        <v>0.09</v>
      </c>
      <c r="R198" s="59">
        <v>0.54</v>
      </c>
      <c r="S198" s="59">
        <v>73.709999999999994</v>
      </c>
      <c r="T198" s="59">
        <v>4.49</v>
      </c>
      <c r="U198" s="59">
        <v>6.63</v>
      </c>
      <c r="V198" s="59">
        <v>17.489999999999998</v>
      </c>
      <c r="W198" s="59">
        <v>0.46</v>
      </c>
      <c r="X198" s="59">
        <v>0</v>
      </c>
      <c r="Y198" s="59">
        <v>0</v>
      </c>
      <c r="Z198" s="59">
        <v>0</v>
      </c>
      <c r="AA198" s="59">
        <v>0.39</v>
      </c>
      <c r="AB198" s="59">
        <v>0.04</v>
      </c>
      <c r="AC198" s="59">
        <v>0.01</v>
      </c>
      <c r="AD198" s="59">
        <v>0.41</v>
      </c>
      <c r="AE198" s="59">
        <v>0.93</v>
      </c>
      <c r="AF198" s="59">
        <v>0</v>
      </c>
    </row>
    <row r="199" spans="1:32" s="2" customFormat="1" ht="15">
      <c r="A199" s="59" t="s">
        <v>67</v>
      </c>
      <c r="B199" s="59" t="s">
        <v>45</v>
      </c>
      <c r="C199" s="60" t="s">
        <v>68</v>
      </c>
      <c r="D199" s="60">
        <v>1.32</v>
      </c>
      <c r="E199" s="60">
        <v>0.24</v>
      </c>
      <c r="F199" s="60">
        <v>6.68</v>
      </c>
      <c r="G199" s="60">
        <v>38.676000000000002</v>
      </c>
      <c r="H199" s="59">
        <v>0.04</v>
      </c>
      <c r="I199" s="59">
        <v>0</v>
      </c>
      <c r="J199" s="59">
        <v>0.04</v>
      </c>
      <c r="K199" s="59">
        <v>0</v>
      </c>
      <c r="L199" s="59">
        <v>0.24</v>
      </c>
      <c r="M199" s="59">
        <v>6.44</v>
      </c>
      <c r="N199" s="59">
        <v>1.66</v>
      </c>
      <c r="O199" s="59">
        <v>0</v>
      </c>
      <c r="P199" s="59">
        <v>0</v>
      </c>
      <c r="Q199" s="59">
        <v>0.2</v>
      </c>
      <c r="R199" s="59">
        <v>0.5</v>
      </c>
      <c r="S199" s="59">
        <v>0</v>
      </c>
      <c r="T199" s="59">
        <v>7</v>
      </c>
      <c r="U199" s="59">
        <v>9.4</v>
      </c>
      <c r="V199" s="59">
        <v>31.6</v>
      </c>
      <c r="W199" s="59">
        <v>0.78</v>
      </c>
      <c r="X199" s="59">
        <v>0</v>
      </c>
      <c r="Y199" s="59">
        <v>1</v>
      </c>
      <c r="Z199" s="59">
        <v>0.2</v>
      </c>
      <c r="AA199" s="59">
        <v>0.28000000000000003</v>
      </c>
      <c r="AB199" s="59">
        <v>0.04</v>
      </c>
      <c r="AC199" s="59">
        <v>0.02</v>
      </c>
      <c r="AD199" s="59">
        <v>0.14000000000000001</v>
      </c>
      <c r="AE199" s="59">
        <v>0.4</v>
      </c>
      <c r="AF199" s="59">
        <v>0</v>
      </c>
    </row>
    <row r="200" spans="1:32" s="2" customFormat="1" ht="15">
      <c r="A200" s="12"/>
      <c r="B200" s="12" t="s">
        <v>46</v>
      </c>
      <c r="C200" s="14"/>
      <c r="D200" s="14">
        <f>SUM(D194:D199)</f>
        <v>21.66</v>
      </c>
      <c r="E200" s="14">
        <v>23.9</v>
      </c>
      <c r="F200" s="14">
        <f>SUM(F194:F199)</f>
        <v>105.55000000000001</v>
      </c>
      <c r="G200" s="14">
        <v>716.08</v>
      </c>
      <c r="H200" s="12">
        <v>10.94</v>
      </c>
      <c r="I200" s="12">
        <v>6.01</v>
      </c>
      <c r="J200" s="12">
        <v>10.88</v>
      </c>
      <c r="K200" s="12">
        <v>0</v>
      </c>
      <c r="L200" s="12">
        <v>31.31</v>
      </c>
      <c r="M200" s="12">
        <v>54.24</v>
      </c>
      <c r="N200" s="12">
        <v>7.68</v>
      </c>
      <c r="O200" s="12">
        <v>0</v>
      </c>
      <c r="P200" s="12">
        <v>0</v>
      </c>
      <c r="Q200" s="12">
        <v>2.46</v>
      </c>
      <c r="R200" s="12">
        <v>9.91</v>
      </c>
      <c r="S200" s="12">
        <v>621.96</v>
      </c>
      <c r="T200" s="12">
        <v>409.53</v>
      </c>
      <c r="U200" s="12">
        <v>189.98</v>
      </c>
      <c r="V200" s="12">
        <v>636.87</v>
      </c>
      <c r="W200" s="12">
        <v>6.31</v>
      </c>
      <c r="X200" s="12">
        <v>91.44</v>
      </c>
      <c r="Y200" s="12">
        <v>283.89</v>
      </c>
      <c r="Z200" s="12">
        <v>163.98</v>
      </c>
      <c r="AA200" s="12">
        <v>6.21</v>
      </c>
      <c r="AB200" s="12">
        <v>0.49</v>
      </c>
      <c r="AC200" s="12">
        <v>0.47</v>
      </c>
      <c r="AD200" s="12">
        <v>5.49</v>
      </c>
      <c r="AE200" s="12">
        <v>8.42</v>
      </c>
      <c r="AF200" s="12">
        <v>51.71</v>
      </c>
    </row>
    <row r="201" spans="1:32" s="2" customFormat="1" ht="15">
      <c r="A201" s="12"/>
      <c r="B201" s="13" t="s">
        <v>197</v>
      </c>
      <c r="C201" s="14"/>
      <c r="D201" s="14"/>
      <c r="E201" s="14"/>
      <c r="F201" s="14"/>
      <c r="G201" s="14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</row>
    <row r="202" spans="1:32" s="2" customFormat="1" ht="15">
      <c r="A202" s="59" t="s">
        <v>68</v>
      </c>
      <c r="B202" s="59" t="s">
        <v>135</v>
      </c>
      <c r="C202" s="60" t="s">
        <v>61</v>
      </c>
      <c r="D202" s="60">
        <v>1.41</v>
      </c>
      <c r="E202" s="60">
        <v>7.74</v>
      </c>
      <c r="F202" s="60">
        <v>5.92</v>
      </c>
      <c r="G202" s="60">
        <v>102.57783199999997</v>
      </c>
      <c r="H202" s="59">
        <v>1.03</v>
      </c>
      <c r="I202" s="59">
        <v>5.2</v>
      </c>
      <c r="J202" s="59">
        <v>1.03</v>
      </c>
      <c r="K202" s="59">
        <v>0</v>
      </c>
      <c r="L202" s="59">
        <v>1.95</v>
      </c>
      <c r="M202" s="59">
        <v>3.97</v>
      </c>
      <c r="N202" s="59">
        <v>1.46</v>
      </c>
      <c r="O202" s="59">
        <v>0</v>
      </c>
      <c r="P202" s="59">
        <v>0</v>
      </c>
      <c r="Q202" s="59">
        <v>0.21</v>
      </c>
      <c r="R202" s="59">
        <v>1.07</v>
      </c>
      <c r="S202" s="59">
        <v>0</v>
      </c>
      <c r="T202" s="59">
        <v>12.78</v>
      </c>
      <c r="U202" s="59">
        <v>18.21</v>
      </c>
      <c r="V202" s="59">
        <v>39.840000000000003</v>
      </c>
      <c r="W202" s="59">
        <v>0.48</v>
      </c>
      <c r="X202" s="59">
        <v>0</v>
      </c>
      <c r="Y202" s="59">
        <v>2224.21</v>
      </c>
      <c r="Z202" s="59">
        <v>436.07</v>
      </c>
      <c r="AA202" s="59">
        <v>3.67</v>
      </c>
      <c r="AB202" s="59">
        <v>0.06</v>
      </c>
      <c r="AC202" s="59">
        <v>0.05</v>
      </c>
      <c r="AD202" s="59">
        <v>0.6</v>
      </c>
      <c r="AE202" s="59">
        <v>1.08</v>
      </c>
      <c r="AF202" s="59">
        <v>1.96</v>
      </c>
    </row>
    <row r="203" spans="1:32" s="2" customFormat="1" ht="15">
      <c r="A203" s="59" t="s">
        <v>198</v>
      </c>
      <c r="B203" s="59" t="s">
        <v>199</v>
      </c>
      <c r="C203" s="60" t="s">
        <v>100</v>
      </c>
      <c r="D203" s="60">
        <v>2.1800000000000002</v>
      </c>
      <c r="E203" s="60">
        <v>1.38</v>
      </c>
      <c r="F203" s="60">
        <v>14.19</v>
      </c>
      <c r="G203" s="60">
        <v>81.330097049999992</v>
      </c>
      <c r="H203" s="59">
        <v>0.22</v>
      </c>
      <c r="I203" s="59">
        <v>7.19</v>
      </c>
      <c r="J203" s="59">
        <v>0</v>
      </c>
      <c r="K203" s="59">
        <v>0</v>
      </c>
      <c r="L203" s="59">
        <v>1</v>
      </c>
      <c r="M203" s="59">
        <v>13.19</v>
      </c>
      <c r="N203" s="59">
        <v>1.03</v>
      </c>
      <c r="O203" s="59">
        <v>0</v>
      </c>
      <c r="P203" s="59">
        <v>0</v>
      </c>
      <c r="Q203" s="59">
        <v>0.08</v>
      </c>
      <c r="R203" s="59">
        <v>1.76</v>
      </c>
      <c r="S203" s="59">
        <v>531.70000000000005</v>
      </c>
      <c r="T203" s="59">
        <v>83.87</v>
      </c>
      <c r="U203" s="59">
        <v>61.09</v>
      </c>
      <c r="V203" s="59">
        <v>89.56</v>
      </c>
      <c r="W203" s="59">
        <v>1.5</v>
      </c>
      <c r="X203" s="59">
        <v>0</v>
      </c>
      <c r="Y203" s="59">
        <v>425.6</v>
      </c>
      <c r="Z203" s="59">
        <v>89.3</v>
      </c>
      <c r="AA203" s="59">
        <v>1.5</v>
      </c>
      <c r="AB203" s="59">
        <v>0.09</v>
      </c>
      <c r="AC203" s="59">
        <v>0.08</v>
      </c>
      <c r="AD203" s="59">
        <v>1.22</v>
      </c>
      <c r="AE203" s="59">
        <v>2.23</v>
      </c>
      <c r="AF203" s="59">
        <v>16.45</v>
      </c>
    </row>
    <row r="204" spans="1:32" s="2" customFormat="1" ht="15">
      <c r="A204" s="59" t="s">
        <v>200</v>
      </c>
      <c r="B204" s="59" t="s">
        <v>201</v>
      </c>
      <c r="C204" s="86">
        <v>110</v>
      </c>
      <c r="D204" s="60">
        <v>8.89</v>
      </c>
      <c r="E204" s="60">
        <v>11.65</v>
      </c>
      <c r="F204" s="60">
        <v>7.94</v>
      </c>
      <c r="G204" s="60">
        <v>175.47591700000004</v>
      </c>
      <c r="H204" s="59">
        <v>5.53</v>
      </c>
      <c r="I204" s="59">
        <v>1.99</v>
      </c>
      <c r="J204" s="59">
        <v>5.53</v>
      </c>
      <c r="K204" s="59">
        <v>0</v>
      </c>
      <c r="L204" s="59">
        <v>3.19</v>
      </c>
      <c r="M204" s="59">
        <v>4.75</v>
      </c>
      <c r="N204" s="59">
        <v>1.31</v>
      </c>
      <c r="O204" s="59">
        <v>0</v>
      </c>
      <c r="P204" s="59">
        <v>0</v>
      </c>
      <c r="Q204" s="59">
        <v>0.28999999999999998</v>
      </c>
      <c r="R204" s="59">
        <v>1.23</v>
      </c>
      <c r="S204" s="59">
        <v>0</v>
      </c>
      <c r="T204" s="59">
        <v>41.17</v>
      </c>
      <c r="U204" s="59">
        <v>19.48</v>
      </c>
      <c r="V204" s="59">
        <v>99.03</v>
      </c>
      <c r="W204" s="59">
        <v>1.36</v>
      </c>
      <c r="X204" s="59">
        <v>13.8</v>
      </c>
      <c r="Y204" s="59">
        <v>18.399999999999999</v>
      </c>
      <c r="Z204" s="59">
        <v>26.7</v>
      </c>
      <c r="AA204" s="59">
        <v>1.66</v>
      </c>
      <c r="AB204" s="59">
        <v>0.04</v>
      </c>
      <c r="AC204" s="59">
        <v>0.08</v>
      </c>
      <c r="AD204" s="59">
        <v>1.92</v>
      </c>
      <c r="AE204" s="59">
        <v>4.1100000000000003</v>
      </c>
      <c r="AF204" s="59">
        <v>10.08</v>
      </c>
    </row>
    <row r="205" spans="1:32" s="2" customFormat="1" ht="15">
      <c r="A205" s="59" t="s">
        <v>202</v>
      </c>
      <c r="B205" s="59" t="s">
        <v>203</v>
      </c>
      <c r="C205" s="60" t="s">
        <v>64</v>
      </c>
      <c r="D205" s="60">
        <v>7.41</v>
      </c>
      <c r="E205" s="60">
        <v>4.8600000000000003</v>
      </c>
      <c r="F205" s="60">
        <v>32.28</v>
      </c>
      <c r="G205" s="60">
        <v>218.34270720000001</v>
      </c>
      <c r="H205" s="59">
        <v>2.63</v>
      </c>
      <c r="I205" s="59">
        <v>0.11</v>
      </c>
      <c r="J205" s="59">
        <v>2.63</v>
      </c>
      <c r="K205" s="59">
        <v>0</v>
      </c>
      <c r="L205" s="59">
        <v>0.83</v>
      </c>
      <c r="M205" s="59">
        <v>31.46</v>
      </c>
      <c r="N205" s="59">
        <v>6.42</v>
      </c>
      <c r="O205" s="59">
        <v>0</v>
      </c>
      <c r="P205" s="59">
        <v>0</v>
      </c>
      <c r="Q205" s="59">
        <v>0</v>
      </c>
      <c r="R205" s="59">
        <v>1.91</v>
      </c>
      <c r="S205" s="59">
        <v>377.42</v>
      </c>
      <c r="T205" s="59">
        <v>52.83</v>
      </c>
      <c r="U205" s="59">
        <v>135.61000000000001</v>
      </c>
      <c r="V205" s="59">
        <v>194.03</v>
      </c>
      <c r="W205" s="59">
        <v>4.18</v>
      </c>
      <c r="X205" s="59">
        <v>14.87</v>
      </c>
      <c r="Y205" s="59">
        <v>112.8</v>
      </c>
      <c r="Z205" s="59">
        <v>48.87</v>
      </c>
      <c r="AA205" s="59">
        <v>0.9</v>
      </c>
      <c r="AB205" s="59">
        <v>0.22</v>
      </c>
      <c r="AC205" s="59">
        <v>0.13</v>
      </c>
      <c r="AD205" s="59">
        <v>2.48</v>
      </c>
      <c r="AE205" s="59">
        <v>5.0999999999999996</v>
      </c>
      <c r="AF205" s="59">
        <v>7.13</v>
      </c>
    </row>
    <row r="206" spans="1:32" s="2" customFormat="1" ht="15">
      <c r="A206" s="59" t="s">
        <v>204</v>
      </c>
      <c r="B206" s="59" t="s">
        <v>205</v>
      </c>
      <c r="C206" s="60" t="s">
        <v>71</v>
      </c>
      <c r="D206" s="60">
        <v>0.78</v>
      </c>
      <c r="E206" s="60">
        <v>0.04</v>
      </c>
      <c r="F206" s="60">
        <v>22.86</v>
      </c>
      <c r="G206" s="60">
        <v>96.486828000000003</v>
      </c>
      <c r="H206" s="59">
        <v>0.02</v>
      </c>
      <c r="I206" s="59">
        <v>0</v>
      </c>
      <c r="J206" s="59">
        <v>0.02</v>
      </c>
      <c r="K206" s="59">
        <v>0</v>
      </c>
      <c r="L206" s="59">
        <v>22.43</v>
      </c>
      <c r="M206" s="59">
        <v>0.44</v>
      </c>
      <c r="N206" s="59">
        <v>2.62</v>
      </c>
      <c r="O206" s="59">
        <v>0</v>
      </c>
      <c r="P206" s="59">
        <v>0</v>
      </c>
      <c r="Q206" s="59">
        <v>0.24</v>
      </c>
      <c r="R206" s="59">
        <v>0.66</v>
      </c>
      <c r="S206" s="59">
        <v>0</v>
      </c>
      <c r="T206" s="59">
        <v>91.35</v>
      </c>
      <c r="U206" s="59">
        <v>62.12</v>
      </c>
      <c r="V206" s="59">
        <v>75.13</v>
      </c>
      <c r="W206" s="59">
        <v>1.4</v>
      </c>
      <c r="X206" s="59">
        <v>0</v>
      </c>
      <c r="Y206" s="59">
        <v>616</v>
      </c>
      <c r="Z206" s="59">
        <v>128.97999999999999</v>
      </c>
      <c r="AA206" s="59">
        <v>1.51</v>
      </c>
      <c r="AB206" s="59">
        <v>0.06</v>
      </c>
      <c r="AC206" s="59">
        <v>0.08</v>
      </c>
      <c r="AD206" s="59">
        <v>1.06</v>
      </c>
      <c r="AE206" s="59">
        <v>1.67</v>
      </c>
      <c r="AF206" s="59">
        <v>35.08</v>
      </c>
    </row>
    <row r="207" spans="1:32" s="2" customFormat="1" ht="15">
      <c r="A207" s="59" t="s">
        <v>65</v>
      </c>
      <c r="B207" s="59" t="s">
        <v>53</v>
      </c>
      <c r="C207" s="60" t="s">
        <v>66</v>
      </c>
      <c r="D207" s="60">
        <v>1.98</v>
      </c>
      <c r="E207" s="60">
        <v>0.2</v>
      </c>
      <c r="F207" s="60">
        <v>14.01</v>
      </c>
      <c r="G207" s="60">
        <v>67.440299999999993</v>
      </c>
      <c r="H207" s="59">
        <v>0.06</v>
      </c>
      <c r="I207" s="59">
        <v>0</v>
      </c>
      <c r="J207" s="59">
        <v>0</v>
      </c>
      <c r="K207" s="59">
        <v>0</v>
      </c>
      <c r="L207" s="59">
        <v>0.33</v>
      </c>
      <c r="M207" s="59">
        <v>13.68</v>
      </c>
      <c r="N207" s="59">
        <v>0.06</v>
      </c>
      <c r="O207" s="59">
        <v>0</v>
      </c>
      <c r="P207" s="59">
        <v>0</v>
      </c>
      <c r="Q207" s="59">
        <v>0.09</v>
      </c>
      <c r="R207" s="59">
        <v>0.54</v>
      </c>
      <c r="S207" s="59">
        <v>73.709999999999994</v>
      </c>
      <c r="T207" s="59">
        <v>4.49</v>
      </c>
      <c r="U207" s="59">
        <v>6.63</v>
      </c>
      <c r="V207" s="59">
        <v>17.489999999999998</v>
      </c>
      <c r="W207" s="59">
        <v>0.46</v>
      </c>
      <c r="X207" s="59">
        <v>0</v>
      </c>
      <c r="Y207" s="59">
        <v>0</v>
      </c>
      <c r="Z207" s="59">
        <v>0</v>
      </c>
      <c r="AA207" s="59">
        <v>0.39</v>
      </c>
      <c r="AB207" s="59">
        <v>0.04</v>
      </c>
      <c r="AC207" s="59">
        <v>0.01</v>
      </c>
      <c r="AD207" s="59">
        <v>0.41</v>
      </c>
      <c r="AE207" s="59">
        <v>0.93</v>
      </c>
      <c r="AF207" s="59">
        <v>0</v>
      </c>
    </row>
    <row r="208" spans="1:32" s="2" customFormat="1" ht="15">
      <c r="A208" s="59" t="s">
        <v>67</v>
      </c>
      <c r="B208" s="59" t="s">
        <v>45</v>
      </c>
      <c r="C208" s="60" t="s">
        <v>68</v>
      </c>
      <c r="D208" s="60">
        <v>1.32</v>
      </c>
      <c r="E208" s="60">
        <v>0.24</v>
      </c>
      <c r="F208" s="60">
        <v>6.68</v>
      </c>
      <c r="G208" s="60">
        <v>38.676000000000002</v>
      </c>
      <c r="H208" s="59">
        <v>0.04</v>
      </c>
      <c r="I208" s="59">
        <v>0</v>
      </c>
      <c r="J208" s="59">
        <v>0.04</v>
      </c>
      <c r="K208" s="59">
        <v>0</v>
      </c>
      <c r="L208" s="59">
        <v>0.24</v>
      </c>
      <c r="M208" s="59">
        <v>6.44</v>
      </c>
      <c r="N208" s="59">
        <v>1.66</v>
      </c>
      <c r="O208" s="59">
        <v>0</v>
      </c>
      <c r="P208" s="59">
        <v>0</v>
      </c>
      <c r="Q208" s="59">
        <v>0.2</v>
      </c>
      <c r="R208" s="59">
        <v>0.5</v>
      </c>
      <c r="S208" s="59">
        <v>0</v>
      </c>
      <c r="T208" s="59">
        <v>7</v>
      </c>
      <c r="U208" s="59">
        <v>9.4</v>
      </c>
      <c r="V208" s="59">
        <v>31.6</v>
      </c>
      <c r="W208" s="59">
        <v>0.78</v>
      </c>
      <c r="X208" s="59">
        <v>0</v>
      </c>
      <c r="Y208" s="59">
        <v>1</v>
      </c>
      <c r="Z208" s="59">
        <v>0.2</v>
      </c>
      <c r="AA208" s="59">
        <v>0.28000000000000003</v>
      </c>
      <c r="AB208" s="59">
        <v>0.04</v>
      </c>
      <c r="AC208" s="59">
        <v>0.02</v>
      </c>
      <c r="AD208" s="59">
        <v>0.14000000000000001</v>
      </c>
      <c r="AE208" s="59">
        <v>0.4</v>
      </c>
      <c r="AF208" s="59">
        <v>0</v>
      </c>
    </row>
    <row r="209" spans="1:32" s="2" customFormat="1" ht="15">
      <c r="A209" s="12"/>
      <c r="B209" s="12" t="s">
        <v>46</v>
      </c>
      <c r="C209" s="14"/>
      <c r="D209" s="14">
        <v>23.98</v>
      </c>
      <c r="E209" s="14">
        <v>26.11</v>
      </c>
      <c r="F209" s="14">
        <v>103.89</v>
      </c>
      <c r="G209" s="14">
        <v>780.33</v>
      </c>
      <c r="H209" s="12">
        <v>9.51</v>
      </c>
      <c r="I209" s="12">
        <v>14.49</v>
      </c>
      <c r="J209" s="12">
        <v>9.23</v>
      </c>
      <c r="K209" s="12">
        <v>0</v>
      </c>
      <c r="L209" s="12">
        <v>29.96</v>
      </c>
      <c r="M209" s="12">
        <v>73.930000000000007</v>
      </c>
      <c r="N209" s="12">
        <v>14.56</v>
      </c>
      <c r="O209" s="12">
        <v>0</v>
      </c>
      <c r="P209" s="12">
        <v>0</v>
      </c>
      <c r="Q209" s="12">
        <v>1.1200000000000001</v>
      </c>
      <c r="R209" s="12">
        <v>7.67</v>
      </c>
      <c r="S209" s="12">
        <v>982.83</v>
      </c>
      <c r="T209" s="12">
        <v>293.49</v>
      </c>
      <c r="U209" s="12">
        <v>312.54000000000002</v>
      </c>
      <c r="V209" s="12">
        <v>546.66999999999996</v>
      </c>
      <c r="W209" s="12">
        <v>10.16</v>
      </c>
      <c r="X209" s="12">
        <v>28.67</v>
      </c>
      <c r="Y209" s="12">
        <v>3398.01</v>
      </c>
      <c r="Z209" s="12">
        <v>730.12</v>
      </c>
      <c r="AA209" s="12">
        <v>9.9</v>
      </c>
      <c r="AB209" s="12">
        <v>0.54</v>
      </c>
      <c r="AC209" s="12">
        <v>0.45</v>
      </c>
      <c r="AD209" s="12">
        <v>7.82</v>
      </c>
      <c r="AE209" s="12">
        <v>15.52</v>
      </c>
      <c r="AF209" s="12">
        <v>70.7</v>
      </c>
    </row>
    <row r="210" spans="1:32" s="2" customFormat="1" ht="15">
      <c r="A210" s="12"/>
      <c r="B210" s="12" t="s">
        <v>54</v>
      </c>
      <c r="C210" s="14"/>
      <c r="D210" s="14">
        <f>D209+D200</f>
        <v>45.64</v>
      </c>
      <c r="E210" s="14">
        <v>50.01</v>
      </c>
      <c r="F210" s="14">
        <f>F209+F200</f>
        <v>209.44</v>
      </c>
      <c r="G210" s="14">
        <v>1496.41</v>
      </c>
      <c r="H210" s="12">
        <v>20.45</v>
      </c>
      <c r="I210" s="12">
        <v>20.5</v>
      </c>
      <c r="J210" s="12">
        <v>20.11</v>
      </c>
      <c r="K210" s="12">
        <v>0</v>
      </c>
      <c r="L210" s="12">
        <v>61.27</v>
      </c>
      <c r="M210" s="12">
        <v>128.16999999999999</v>
      </c>
      <c r="N210" s="12">
        <v>22.24</v>
      </c>
      <c r="O210" s="12">
        <v>0</v>
      </c>
      <c r="P210" s="12">
        <v>0</v>
      </c>
      <c r="Q210" s="12">
        <v>3.58</v>
      </c>
      <c r="R210" s="12">
        <v>17.57</v>
      </c>
      <c r="S210" s="12">
        <v>1604.79</v>
      </c>
      <c r="T210" s="12">
        <v>703.01</v>
      </c>
      <c r="U210" s="12">
        <v>502.52</v>
      </c>
      <c r="V210" s="12">
        <v>1183.54</v>
      </c>
      <c r="W210" s="12">
        <v>16.47</v>
      </c>
      <c r="X210" s="12">
        <v>120.11</v>
      </c>
      <c r="Y210" s="12">
        <v>3681.9</v>
      </c>
      <c r="Z210" s="12">
        <v>894.11</v>
      </c>
      <c r="AA210" s="12">
        <v>16.11</v>
      </c>
      <c r="AB210" s="12">
        <v>1.03</v>
      </c>
      <c r="AC210" s="12">
        <v>0.92</v>
      </c>
      <c r="AD210" s="12">
        <v>13.31</v>
      </c>
      <c r="AE210" s="12">
        <v>23.94</v>
      </c>
      <c r="AF210" s="12">
        <v>122.41</v>
      </c>
    </row>
    <row r="211" spans="1:32" s="2" customFormat="1" ht="15">
      <c r="C211" s="4"/>
      <c r="D211" s="4"/>
      <c r="E211" s="4"/>
      <c r="F211" s="4"/>
      <c r="G211" s="4"/>
    </row>
    <row r="212" spans="1:32" s="2" customFormat="1" ht="15">
      <c r="A212" s="99" t="s">
        <v>28</v>
      </c>
      <c r="B212" s="99" t="s">
        <v>0</v>
      </c>
      <c r="C212" s="99" t="s">
        <v>4</v>
      </c>
      <c r="D212" s="57" t="s">
        <v>2</v>
      </c>
      <c r="E212" s="57" t="s">
        <v>6</v>
      </c>
      <c r="F212" s="99" t="s">
        <v>5</v>
      </c>
      <c r="G212" s="99" t="s">
        <v>3</v>
      </c>
      <c r="H212" s="59" t="s">
        <v>7</v>
      </c>
      <c r="I212" s="59" t="s">
        <v>8</v>
      </c>
      <c r="J212" s="59" t="s">
        <v>26</v>
      </c>
      <c r="K212" s="59" t="s">
        <v>9</v>
      </c>
      <c r="L212" s="59" t="s">
        <v>10</v>
      </c>
      <c r="M212" s="59" t="s">
        <v>11</v>
      </c>
      <c r="N212" s="59" t="s">
        <v>12</v>
      </c>
      <c r="O212" s="59" t="s">
        <v>13</v>
      </c>
      <c r="P212" s="59" t="s">
        <v>14</v>
      </c>
      <c r="Q212" s="59" t="s">
        <v>15</v>
      </c>
      <c r="R212" s="59" t="s">
        <v>16</v>
      </c>
      <c r="S212" s="59" t="s">
        <v>17</v>
      </c>
      <c r="T212" s="100" t="s">
        <v>27</v>
      </c>
      <c r="U212" s="100"/>
      <c r="V212" s="100"/>
      <c r="W212" s="100"/>
      <c r="X212" s="101" t="s">
        <v>29</v>
      </c>
      <c r="Y212" s="101"/>
      <c r="Z212" s="101"/>
      <c r="AA212" s="101"/>
      <c r="AB212" s="101"/>
      <c r="AC212" s="101"/>
      <c r="AD212" s="101"/>
      <c r="AE212" s="101"/>
      <c r="AF212" s="101"/>
    </row>
    <row r="213" spans="1:32" s="2" customFormat="1" ht="15">
      <c r="A213" s="99"/>
      <c r="B213" s="99"/>
      <c r="C213" s="99"/>
      <c r="D213" s="57" t="s">
        <v>1</v>
      </c>
      <c r="E213" s="57" t="s">
        <v>1</v>
      </c>
      <c r="F213" s="99"/>
      <c r="G213" s="9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8" t="s">
        <v>18</v>
      </c>
      <c r="U213" s="58" t="s">
        <v>19</v>
      </c>
      <c r="V213" s="58" t="s">
        <v>20</v>
      </c>
      <c r="W213" s="58" t="s">
        <v>21</v>
      </c>
      <c r="X213" s="58" t="s">
        <v>30</v>
      </c>
      <c r="Y213" s="58" t="s">
        <v>22</v>
      </c>
      <c r="Z213" s="58" t="s">
        <v>31</v>
      </c>
      <c r="AA213" s="58" t="s">
        <v>32</v>
      </c>
      <c r="AB213" s="58" t="s">
        <v>33</v>
      </c>
      <c r="AC213" s="58" t="s">
        <v>23</v>
      </c>
      <c r="AD213" s="58" t="s">
        <v>24</v>
      </c>
      <c r="AE213" s="58" t="s">
        <v>25</v>
      </c>
      <c r="AF213" s="58" t="s">
        <v>34</v>
      </c>
    </row>
    <row r="214" spans="1:32" s="2" customFormat="1" ht="15">
      <c r="A214" s="12"/>
      <c r="B214" s="13" t="s">
        <v>206</v>
      </c>
      <c r="C214" s="14"/>
      <c r="D214" s="14"/>
      <c r="E214" s="14"/>
      <c r="F214" s="14"/>
      <c r="G214" s="14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</row>
    <row r="215" spans="1:32" s="2" customFormat="1" ht="30">
      <c r="A215" s="59" t="s">
        <v>207</v>
      </c>
      <c r="B215" s="23" t="s">
        <v>247</v>
      </c>
      <c r="C215" s="60" t="s">
        <v>160</v>
      </c>
      <c r="D215" s="60">
        <v>7.38</v>
      </c>
      <c r="E215" s="60">
        <v>13.12</v>
      </c>
      <c r="F215" s="60">
        <v>25.27</v>
      </c>
      <c r="G215" s="60">
        <v>251.22219675618555</v>
      </c>
      <c r="H215" s="59">
        <v>8.8699999999999992</v>
      </c>
      <c r="I215" s="59">
        <v>0.25</v>
      </c>
      <c r="J215" s="59">
        <v>8.8699999999999992</v>
      </c>
      <c r="K215" s="59">
        <v>0</v>
      </c>
      <c r="L215" s="59">
        <v>10.91</v>
      </c>
      <c r="M215" s="59">
        <v>14.36</v>
      </c>
      <c r="N215" s="59">
        <v>1.43</v>
      </c>
      <c r="O215" s="59">
        <v>0</v>
      </c>
      <c r="P215" s="59">
        <v>0</v>
      </c>
      <c r="Q215" s="59">
        <v>0.16</v>
      </c>
      <c r="R215" s="59">
        <v>2.62</v>
      </c>
      <c r="S215" s="59">
        <v>0</v>
      </c>
      <c r="T215" s="59">
        <v>182.9</v>
      </c>
      <c r="U215" s="59">
        <v>48.84</v>
      </c>
      <c r="V215" s="59">
        <v>200.57</v>
      </c>
      <c r="W215" s="59">
        <v>1.01</v>
      </c>
      <c r="X215" s="59">
        <v>54.25</v>
      </c>
      <c r="Y215" s="59">
        <v>42.96</v>
      </c>
      <c r="Z215" s="59">
        <v>99.87</v>
      </c>
      <c r="AA215" s="59">
        <v>0.52</v>
      </c>
      <c r="AB215" s="59">
        <v>0.13</v>
      </c>
      <c r="AC215" s="59">
        <v>0.22</v>
      </c>
      <c r="AD215" s="59">
        <v>0.34</v>
      </c>
      <c r="AE215" s="59">
        <v>2.4900000000000002</v>
      </c>
      <c r="AF215" s="59">
        <v>0.82</v>
      </c>
    </row>
    <row r="216" spans="1:32" s="2" customFormat="1" ht="15">
      <c r="A216" s="59" t="s">
        <v>208</v>
      </c>
      <c r="B216" s="59" t="s">
        <v>43</v>
      </c>
      <c r="C216" s="60" t="s">
        <v>209</v>
      </c>
      <c r="D216" s="60">
        <v>5.08</v>
      </c>
      <c r="E216" s="60">
        <v>4.5999999999999996</v>
      </c>
      <c r="F216" s="60">
        <v>0.28000000000000003</v>
      </c>
      <c r="G216" s="60">
        <v>62.783999999999999</v>
      </c>
      <c r="H216" s="59">
        <v>1.2</v>
      </c>
      <c r="I216" s="59">
        <v>0</v>
      </c>
      <c r="J216" s="59">
        <v>0</v>
      </c>
      <c r="K216" s="59">
        <v>0</v>
      </c>
      <c r="L216" s="59">
        <v>0.28000000000000003</v>
      </c>
      <c r="M216" s="59">
        <v>0</v>
      </c>
      <c r="N216" s="59">
        <v>0</v>
      </c>
      <c r="O216" s="59">
        <v>0</v>
      </c>
      <c r="P216" s="59">
        <v>0</v>
      </c>
      <c r="Q216" s="59">
        <v>0</v>
      </c>
      <c r="R216" s="59">
        <v>0.4</v>
      </c>
      <c r="S216" s="59">
        <v>53.6</v>
      </c>
      <c r="T216" s="59">
        <v>22</v>
      </c>
      <c r="U216" s="59">
        <v>4.8</v>
      </c>
      <c r="V216" s="59">
        <v>76.8</v>
      </c>
      <c r="W216" s="59">
        <v>1</v>
      </c>
      <c r="X216" s="59">
        <v>100</v>
      </c>
      <c r="Y216" s="59">
        <v>24</v>
      </c>
      <c r="Z216" s="59">
        <v>104</v>
      </c>
      <c r="AA216" s="59">
        <v>0.24</v>
      </c>
      <c r="AB216" s="59">
        <v>0.03</v>
      </c>
      <c r="AC216" s="59">
        <v>0.18</v>
      </c>
      <c r="AD216" s="59">
        <v>0.08</v>
      </c>
      <c r="AE216" s="59">
        <v>1.44</v>
      </c>
      <c r="AF216" s="59">
        <v>0</v>
      </c>
    </row>
    <row r="217" spans="1:32" s="2" customFormat="1" ht="15">
      <c r="A217" s="59" t="s">
        <v>210</v>
      </c>
      <c r="B217" s="59" t="s">
        <v>211</v>
      </c>
      <c r="C217" s="60" t="s">
        <v>71</v>
      </c>
      <c r="D217" s="60">
        <v>1.48</v>
      </c>
      <c r="E217" s="60">
        <v>1.43</v>
      </c>
      <c r="F217" s="60">
        <v>13.97</v>
      </c>
      <c r="G217" s="60">
        <v>72.161055999999988</v>
      </c>
      <c r="H217" s="59">
        <v>1.02</v>
      </c>
      <c r="I217" s="59">
        <v>0</v>
      </c>
      <c r="J217" s="59">
        <v>0.02</v>
      </c>
      <c r="K217" s="59">
        <v>0</v>
      </c>
      <c r="L217" s="59">
        <v>13.97</v>
      </c>
      <c r="M217" s="59">
        <v>0</v>
      </c>
      <c r="N217" s="59">
        <v>0.06</v>
      </c>
      <c r="O217" s="59">
        <v>0</v>
      </c>
      <c r="P217" s="59">
        <v>0</v>
      </c>
      <c r="Q217" s="59">
        <v>0.05</v>
      </c>
      <c r="R217" s="59">
        <v>0.4</v>
      </c>
      <c r="S217" s="59">
        <v>55.24</v>
      </c>
      <c r="T217" s="59">
        <v>102.06</v>
      </c>
      <c r="U217" s="59">
        <v>40.119999999999997</v>
      </c>
      <c r="V217" s="59">
        <v>79.14</v>
      </c>
      <c r="W217" s="59">
        <v>0.74</v>
      </c>
      <c r="X217" s="59">
        <v>6.14</v>
      </c>
      <c r="Y217" s="59">
        <v>124</v>
      </c>
      <c r="Z217" s="59">
        <v>36.74</v>
      </c>
      <c r="AA217" s="59">
        <v>0.45</v>
      </c>
      <c r="AB217" s="59">
        <v>0.05</v>
      </c>
      <c r="AC217" s="59">
        <v>0.1</v>
      </c>
      <c r="AD217" s="59">
        <v>0.55000000000000004</v>
      </c>
      <c r="AE217" s="59">
        <v>1.22</v>
      </c>
      <c r="AF217" s="59">
        <v>9.26</v>
      </c>
    </row>
    <row r="218" spans="1:32" s="2" customFormat="1" ht="15">
      <c r="A218" s="59" t="s">
        <v>65</v>
      </c>
      <c r="B218" s="59" t="s">
        <v>53</v>
      </c>
      <c r="C218" s="60" t="s">
        <v>66</v>
      </c>
      <c r="D218" s="60">
        <v>1.98</v>
      </c>
      <c r="E218" s="60">
        <v>0.2</v>
      </c>
      <c r="F218" s="60">
        <v>14.01</v>
      </c>
      <c r="G218" s="60">
        <v>67.440299999999993</v>
      </c>
      <c r="H218" s="59">
        <v>0.06</v>
      </c>
      <c r="I218" s="59">
        <v>0</v>
      </c>
      <c r="J218" s="59">
        <v>0</v>
      </c>
      <c r="K218" s="59">
        <v>0</v>
      </c>
      <c r="L218" s="59">
        <v>0.33</v>
      </c>
      <c r="M218" s="59">
        <v>13.68</v>
      </c>
      <c r="N218" s="59">
        <v>0.06</v>
      </c>
      <c r="O218" s="59">
        <v>0</v>
      </c>
      <c r="P218" s="59">
        <v>0</v>
      </c>
      <c r="Q218" s="59">
        <v>0.09</v>
      </c>
      <c r="R218" s="59">
        <v>0.54</v>
      </c>
      <c r="S218" s="59">
        <v>73.709999999999994</v>
      </c>
      <c r="T218" s="59">
        <v>4.49</v>
      </c>
      <c r="U218" s="59">
        <v>6.63</v>
      </c>
      <c r="V218" s="59">
        <v>17.489999999999998</v>
      </c>
      <c r="W218" s="59">
        <v>0.46</v>
      </c>
      <c r="X218" s="59">
        <v>0</v>
      </c>
      <c r="Y218" s="59">
        <v>0</v>
      </c>
      <c r="Z218" s="59">
        <v>0</v>
      </c>
      <c r="AA218" s="59">
        <v>0.39</v>
      </c>
      <c r="AB218" s="59">
        <v>0.04</v>
      </c>
      <c r="AC218" s="59">
        <v>0.01</v>
      </c>
      <c r="AD218" s="59">
        <v>0.41</v>
      </c>
      <c r="AE218" s="59">
        <v>0.93</v>
      </c>
      <c r="AF218" s="59">
        <v>0</v>
      </c>
    </row>
    <row r="219" spans="1:32" s="2" customFormat="1" ht="15">
      <c r="A219" s="59" t="s">
        <v>67</v>
      </c>
      <c r="B219" s="59" t="s">
        <v>45</v>
      </c>
      <c r="C219" s="60" t="s">
        <v>68</v>
      </c>
      <c r="D219" s="60">
        <v>1.32</v>
      </c>
      <c r="E219" s="60">
        <v>0.24</v>
      </c>
      <c r="F219" s="60">
        <v>6.68</v>
      </c>
      <c r="G219" s="60">
        <v>38.676000000000002</v>
      </c>
      <c r="H219" s="59">
        <v>0.04</v>
      </c>
      <c r="I219" s="59">
        <v>0</v>
      </c>
      <c r="J219" s="59">
        <v>0.04</v>
      </c>
      <c r="K219" s="59">
        <v>0</v>
      </c>
      <c r="L219" s="59">
        <v>0.24</v>
      </c>
      <c r="M219" s="59">
        <v>6.44</v>
      </c>
      <c r="N219" s="59">
        <v>1.66</v>
      </c>
      <c r="O219" s="59">
        <v>0</v>
      </c>
      <c r="P219" s="59">
        <v>0</v>
      </c>
      <c r="Q219" s="59">
        <v>0.2</v>
      </c>
      <c r="R219" s="59">
        <v>0.5</v>
      </c>
      <c r="S219" s="59">
        <v>0</v>
      </c>
      <c r="T219" s="59">
        <v>7</v>
      </c>
      <c r="U219" s="59">
        <v>9.4</v>
      </c>
      <c r="V219" s="59">
        <v>31.6</v>
      </c>
      <c r="W219" s="59">
        <v>0.78</v>
      </c>
      <c r="X219" s="59">
        <v>0</v>
      </c>
      <c r="Y219" s="59">
        <v>1</v>
      </c>
      <c r="Z219" s="59">
        <v>0.2</v>
      </c>
      <c r="AA219" s="59">
        <v>0.28000000000000003</v>
      </c>
      <c r="AB219" s="59">
        <v>0.04</v>
      </c>
      <c r="AC219" s="59">
        <v>0.02</v>
      </c>
      <c r="AD219" s="59">
        <v>0.14000000000000001</v>
      </c>
      <c r="AE219" s="59">
        <v>0.4</v>
      </c>
      <c r="AF219" s="59">
        <v>0</v>
      </c>
    </row>
    <row r="220" spans="1:32" s="2" customFormat="1" ht="15">
      <c r="A220" s="12"/>
      <c r="B220" s="12" t="s">
        <v>46</v>
      </c>
      <c r="C220" s="14"/>
      <c r="D220" s="14">
        <v>17.23</v>
      </c>
      <c r="E220" s="14">
        <v>19.59</v>
      </c>
      <c r="F220" s="14">
        <v>60.2</v>
      </c>
      <c r="G220" s="14">
        <v>492.28</v>
      </c>
      <c r="H220" s="12">
        <v>11.2</v>
      </c>
      <c r="I220" s="12">
        <v>0.25</v>
      </c>
      <c r="J220" s="12">
        <v>8.94</v>
      </c>
      <c r="K220" s="12">
        <v>0</v>
      </c>
      <c r="L220" s="12">
        <v>25.73</v>
      </c>
      <c r="M220" s="12">
        <v>34.479999999999997</v>
      </c>
      <c r="N220" s="12">
        <v>3.21</v>
      </c>
      <c r="O220" s="12">
        <v>0</v>
      </c>
      <c r="P220" s="12">
        <v>0</v>
      </c>
      <c r="Q220" s="12">
        <v>0.5</v>
      </c>
      <c r="R220" s="12">
        <v>4.46</v>
      </c>
      <c r="S220" s="12">
        <v>182.55</v>
      </c>
      <c r="T220" s="12">
        <v>318.44</v>
      </c>
      <c r="U220" s="12">
        <v>109.8</v>
      </c>
      <c r="V220" s="12">
        <v>405.59</v>
      </c>
      <c r="W220" s="12">
        <v>3.99</v>
      </c>
      <c r="X220" s="12">
        <v>160.4</v>
      </c>
      <c r="Y220" s="12">
        <v>191.96</v>
      </c>
      <c r="Z220" s="12">
        <v>240.81</v>
      </c>
      <c r="AA220" s="12">
        <v>1.88</v>
      </c>
      <c r="AB220" s="12">
        <v>0.28000000000000003</v>
      </c>
      <c r="AC220" s="12">
        <v>0.52</v>
      </c>
      <c r="AD220" s="12">
        <v>1.51</v>
      </c>
      <c r="AE220" s="12">
        <v>6.47</v>
      </c>
      <c r="AF220" s="12">
        <v>10.08</v>
      </c>
    </row>
    <row r="221" spans="1:32" s="2" customFormat="1" ht="15">
      <c r="A221" s="12"/>
      <c r="B221" s="13" t="s">
        <v>212</v>
      </c>
      <c r="C221" s="14"/>
      <c r="D221" s="14"/>
      <c r="E221" s="14"/>
      <c r="F221" s="14"/>
      <c r="G221" s="14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</row>
    <row r="222" spans="1:32" s="2" customFormat="1" ht="15">
      <c r="A222" s="59" t="s">
        <v>75</v>
      </c>
      <c r="B222" s="59" t="s">
        <v>213</v>
      </c>
      <c r="C222" s="60" t="s">
        <v>61</v>
      </c>
      <c r="D222" s="60">
        <v>0.83</v>
      </c>
      <c r="E222" s="60">
        <v>0.14000000000000001</v>
      </c>
      <c r="F222" s="60">
        <v>2.77</v>
      </c>
      <c r="G222" s="60">
        <v>19.11224</v>
      </c>
      <c r="H222" s="59">
        <v>0</v>
      </c>
      <c r="I222" s="59">
        <v>0</v>
      </c>
      <c r="J222" s="59">
        <v>0</v>
      </c>
      <c r="K222" s="59">
        <v>0</v>
      </c>
      <c r="L222" s="59">
        <v>2.5499999999999998</v>
      </c>
      <c r="M222" s="59">
        <v>0.22</v>
      </c>
      <c r="N222" s="59">
        <v>1.02</v>
      </c>
      <c r="O222" s="59">
        <v>0</v>
      </c>
      <c r="P222" s="59">
        <v>0</v>
      </c>
      <c r="Q222" s="59">
        <v>0.64</v>
      </c>
      <c r="R222" s="59">
        <v>0.56000000000000005</v>
      </c>
      <c r="S222" s="59">
        <v>0</v>
      </c>
      <c r="T222" s="59">
        <v>9.86</v>
      </c>
      <c r="U222" s="59">
        <v>13.92</v>
      </c>
      <c r="V222" s="59">
        <v>18.100000000000001</v>
      </c>
      <c r="W222" s="59">
        <v>0.63</v>
      </c>
      <c r="X222" s="59">
        <v>0</v>
      </c>
      <c r="Y222" s="59">
        <v>512</v>
      </c>
      <c r="Z222" s="59">
        <v>106.4</v>
      </c>
      <c r="AA222" s="59">
        <v>0.56000000000000005</v>
      </c>
      <c r="AB222" s="59">
        <v>0.03</v>
      </c>
      <c r="AC222" s="59">
        <v>0.03</v>
      </c>
      <c r="AD222" s="59">
        <v>0.32</v>
      </c>
      <c r="AE222" s="59">
        <v>0.56000000000000005</v>
      </c>
      <c r="AF222" s="59">
        <v>8</v>
      </c>
    </row>
    <row r="223" spans="1:32" s="2" customFormat="1" ht="15">
      <c r="A223" s="59" t="s">
        <v>75</v>
      </c>
      <c r="B223" s="59" t="s">
        <v>76</v>
      </c>
      <c r="C223" s="60" t="s">
        <v>77</v>
      </c>
      <c r="D223" s="60">
        <v>2.46</v>
      </c>
      <c r="E223" s="60">
        <v>5.66</v>
      </c>
      <c r="F223" s="60">
        <v>16.309999999999999</v>
      </c>
      <c r="G223" s="60">
        <v>131.69891799999996</v>
      </c>
      <c r="H223" s="59">
        <v>3.91</v>
      </c>
      <c r="I223" s="59">
        <v>0.13</v>
      </c>
      <c r="J223" s="59">
        <v>3.91</v>
      </c>
      <c r="K223" s="59">
        <v>0</v>
      </c>
      <c r="L223" s="59">
        <v>2.52</v>
      </c>
      <c r="M223" s="59">
        <v>13.79</v>
      </c>
      <c r="N223" s="59">
        <v>1.85</v>
      </c>
      <c r="O223" s="59">
        <v>0</v>
      </c>
      <c r="P223" s="59">
        <v>0</v>
      </c>
      <c r="Q223" s="59">
        <v>0.38</v>
      </c>
      <c r="R223" s="59">
        <v>3.28</v>
      </c>
      <c r="S223" s="59">
        <v>1637.58</v>
      </c>
      <c r="T223" s="59">
        <v>91.02</v>
      </c>
      <c r="U223" s="59">
        <v>68.2</v>
      </c>
      <c r="V223" s="59">
        <v>121.9</v>
      </c>
      <c r="W223" s="59">
        <v>1.78</v>
      </c>
      <c r="X223" s="59">
        <v>26.21</v>
      </c>
      <c r="Y223" s="59">
        <v>1189.9000000000001</v>
      </c>
      <c r="Z223" s="59">
        <v>291.95</v>
      </c>
      <c r="AA223" s="59">
        <v>0.87</v>
      </c>
      <c r="AB223" s="59">
        <v>0.12</v>
      </c>
      <c r="AC223" s="59">
        <v>0.11</v>
      </c>
      <c r="AD223" s="59">
        <v>1.63</v>
      </c>
      <c r="AE223" s="59">
        <v>2.8</v>
      </c>
      <c r="AF223" s="59">
        <v>18.63</v>
      </c>
    </row>
    <row r="224" spans="1:32" s="2" customFormat="1" ht="15">
      <c r="A224" s="59" t="s">
        <v>214</v>
      </c>
      <c r="B224" s="59" t="s">
        <v>215</v>
      </c>
      <c r="C224" s="60" t="s">
        <v>80</v>
      </c>
      <c r="D224" s="60">
        <v>15.89</v>
      </c>
      <c r="E224" s="60">
        <v>9.5399999999999991</v>
      </c>
      <c r="F224" s="60">
        <v>11.1</v>
      </c>
      <c r="G224" s="60">
        <v>207.24256814279539</v>
      </c>
      <c r="H224" s="59">
        <v>1.39</v>
      </c>
      <c r="I224" s="59">
        <v>3.91</v>
      </c>
      <c r="J224" s="59">
        <v>1.39</v>
      </c>
      <c r="K224" s="59">
        <v>0</v>
      </c>
      <c r="L224" s="59">
        <v>1.06</v>
      </c>
      <c r="M224" s="59">
        <v>10.039999999999999</v>
      </c>
      <c r="N224" s="59">
        <v>0.79</v>
      </c>
      <c r="O224" s="59">
        <v>0</v>
      </c>
      <c r="P224" s="59">
        <v>0</v>
      </c>
      <c r="Q224" s="59">
        <v>3.67</v>
      </c>
      <c r="R224" s="59">
        <v>2.2200000000000002</v>
      </c>
      <c r="S224" s="59">
        <v>38.4</v>
      </c>
      <c r="T224" s="59">
        <v>24.68</v>
      </c>
      <c r="U224" s="59">
        <v>20.79</v>
      </c>
      <c r="V224" s="59">
        <v>161.94999999999999</v>
      </c>
      <c r="W224" s="59">
        <v>1.66</v>
      </c>
      <c r="X224" s="59">
        <v>30</v>
      </c>
      <c r="Y224" s="59">
        <v>17.600000000000001</v>
      </c>
      <c r="Z224" s="59">
        <v>53.7</v>
      </c>
      <c r="AA224" s="59">
        <v>2.93</v>
      </c>
      <c r="AB224" s="59">
        <v>0.08</v>
      </c>
      <c r="AC224" s="59">
        <v>0.18</v>
      </c>
      <c r="AD224" s="59">
        <v>2.48</v>
      </c>
      <c r="AE224" s="59">
        <v>1.06</v>
      </c>
      <c r="AF224" s="59">
        <v>1</v>
      </c>
    </row>
    <row r="225" spans="1:33" s="2" customFormat="1" ht="15">
      <c r="A225" s="59" t="s">
        <v>81</v>
      </c>
      <c r="B225" s="59" t="s">
        <v>82</v>
      </c>
      <c r="C225" s="60" t="s">
        <v>64</v>
      </c>
      <c r="D225" s="60">
        <v>2.8</v>
      </c>
      <c r="E225" s="60">
        <v>4.43</v>
      </c>
      <c r="F225" s="60">
        <v>16.190000000000001</v>
      </c>
      <c r="G225" s="60">
        <v>122.84880043199998</v>
      </c>
      <c r="H225" s="59">
        <v>0.66</v>
      </c>
      <c r="I225" s="59">
        <v>3.12</v>
      </c>
      <c r="J225" s="59">
        <v>0</v>
      </c>
      <c r="K225" s="59">
        <v>0</v>
      </c>
      <c r="L225" s="59">
        <v>6.51</v>
      </c>
      <c r="M225" s="59">
        <v>9.68</v>
      </c>
      <c r="N225" s="59">
        <v>3.03</v>
      </c>
      <c r="O225" s="59">
        <v>0</v>
      </c>
      <c r="P225" s="59">
        <v>0</v>
      </c>
      <c r="Q225" s="59">
        <v>0.42</v>
      </c>
      <c r="R225" s="59">
        <v>2.81</v>
      </c>
      <c r="S225" s="59">
        <v>494.99</v>
      </c>
      <c r="T225" s="59">
        <v>56.52</v>
      </c>
      <c r="U225" s="59">
        <v>47.22</v>
      </c>
      <c r="V225" s="59">
        <v>86.87</v>
      </c>
      <c r="W225" s="59">
        <v>1.33</v>
      </c>
      <c r="X225" s="59">
        <v>0</v>
      </c>
      <c r="Y225" s="59">
        <v>5003.5200000000004</v>
      </c>
      <c r="Z225" s="59">
        <v>1092.06</v>
      </c>
      <c r="AA225" s="59">
        <v>2.65</v>
      </c>
      <c r="AB225" s="59">
        <v>0.1</v>
      </c>
      <c r="AC225" s="59">
        <v>0.09</v>
      </c>
      <c r="AD225" s="59">
        <v>1.42</v>
      </c>
      <c r="AE225" s="59">
        <v>2.41</v>
      </c>
      <c r="AF225" s="59">
        <v>14.03</v>
      </c>
    </row>
    <row r="226" spans="1:33" s="2" customFormat="1" ht="15">
      <c r="A226" s="59" t="s">
        <v>69</v>
      </c>
      <c r="B226" s="59" t="s">
        <v>216</v>
      </c>
      <c r="C226" s="60" t="s">
        <v>71</v>
      </c>
      <c r="D226" s="60">
        <v>0.15</v>
      </c>
      <c r="E226" s="60">
        <v>0.06</v>
      </c>
      <c r="F226" s="60">
        <v>16.670000000000002</v>
      </c>
      <c r="G226" s="60">
        <v>66.862207999999967</v>
      </c>
      <c r="H226" s="59">
        <v>0.01</v>
      </c>
      <c r="I226" s="59">
        <v>0.01</v>
      </c>
      <c r="J226" s="59">
        <v>0.01</v>
      </c>
      <c r="K226" s="59">
        <v>0</v>
      </c>
      <c r="L226" s="59">
        <v>16.670000000000002</v>
      </c>
      <c r="M226" s="59">
        <v>0</v>
      </c>
      <c r="N226" s="59">
        <v>0.68</v>
      </c>
      <c r="O226" s="59">
        <v>0</v>
      </c>
      <c r="P226" s="59">
        <v>0</v>
      </c>
      <c r="Q226" s="59">
        <v>0.34</v>
      </c>
      <c r="R226" s="59">
        <v>0.02</v>
      </c>
      <c r="S226" s="59">
        <v>0</v>
      </c>
      <c r="T226" s="59">
        <v>81.290000000000006</v>
      </c>
      <c r="U226" s="59">
        <v>70.48</v>
      </c>
      <c r="V226" s="59">
        <v>63.36</v>
      </c>
      <c r="W226" s="59">
        <v>1.26</v>
      </c>
      <c r="X226" s="59">
        <v>2.54</v>
      </c>
      <c r="Y226" s="59">
        <v>189.61</v>
      </c>
      <c r="Z226" s="59">
        <v>38.35</v>
      </c>
      <c r="AA226" s="59">
        <v>0.63</v>
      </c>
      <c r="AB226" s="59">
        <v>0.06</v>
      </c>
      <c r="AC226" s="59">
        <v>0.06</v>
      </c>
      <c r="AD226" s="59">
        <v>0.72</v>
      </c>
      <c r="AE226" s="59">
        <v>1.05</v>
      </c>
      <c r="AF226" s="59">
        <v>51.25</v>
      </c>
    </row>
    <row r="227" spans="1:33" s="2" customFormat="1" ht="15">
      <c r="A227" s="59" t="s">
        <v>65</v>
      </c>
      <c r="B227" s="59" t="s">
        <v>53</v>
      </c>
      <c r="C227" s="60" t="s">
        <v>66</v>
      </c>
      <c r="D227" s="60">
        <v>1.98</v>
      </c>
      <c r="E227" s="60">
        <v>0.2</v>
      </c>
      <c r="F227" s="60">
        <v>14.01</v>
      </c>
      <c r="G227" s="60">
        <v>67.440299999999993</v>
      </c>
      <c r="H227" s="59">
        <v>0.06</v>
      </c>
      <c r="I227" s="59">
        <v>0</v>
      </c>
      <c r="J227" s="59">
        <v>0</v>
      </c>
      <c r="K227" s="59">
        <v>0</v>
      </c>
      <c r="L227" s="59">
        <v>0.33</v>
      </c>
      <c r="M227" s="59">
        <v>13.68</v>
      </c>
      <c r="N227" s="59">
        <v>0.06</v>
      </c>
      <c r="O227" s="59">
        <v>0</v>
      </c>
      <c r="P227" s="59">
        <v>0</v>
      </c>
      <c r="Q227" s="59">
        <v>0.09</v>
      </c>
      <c r="R227" s="59">
        <v>0.54</v>
      </c>
      <c r="S227" s="59">
        <v>73.709999999999994</v>
      </c>
      <c r="T227" s="59">
        <v>4.49</v>
      </c>
      <c r="U227" s="59">
        <v>6.63</v>
      </c>
      <c r="V227" s="59">
        <v>17.489999999999998</v>
      </c>
      <c r="W227" s="59">
        <v>0.46</v>
      </c>
      <c r="X227" s="59">
        <v>0</v>
      </c>
      <c r="Y227" s="59">
        <v>0</v>
      </c>
      <c r="Z227" s="59">
        <v>0</v>
      </c>
      <c r="AA227" s="59">
        <v>0.39</v>
      </c>
      <c r="AB227" s="59">
        <v>0.04</v>
      </c>
      <c r="AC227" s="59">
        <v>0.01</v>
      </c>
      <c r="AD227" s="59">
        <v>0.41</v>
      </c>
      <c r="AE227" s="59">
        <v>0.93</v>
      </c>
      <c r="AF227" s="59">
        <v>0</v>
      </c>
    </row>
    <row r="228" spans="1:33" s="2" customFormat="1" ht="15">
      <c r="A228" s="59" t="s">
        <v>67</v>
      </c>
      <c r="B228" s="59" t="s">
        <v>45</v>
      </c>
      <c r="C228" s="60" t="s">
        <v>68</v>
      </c>
      <c r="D228" s="60">
        <v>1.32</v>
      </c>
      <c r="E228" s="60">
        <v>0.24</v>
      </c>
      <c r="F228" s="60">
        <v>6.68</v>
      </c>
      <c r="G228" s="60">
        <v>38.676000000000002</v>
      </c>
      <c r="H228" s="59">
        <v>0.04</v>
      </c>
      <c r="I228" s="59">
        <v>0</v>
      </c>
      <c r="J228" s="59">
        <v>0.04</v>
      </c>
      <c r="K228" s="59">
        <v>0</v>
      </c>
      <c r="L228" s="59">
        <v>0.24</v>
      </c>
      <c r="M228" s="59">
        <v>6.44</v>
      </c>
      <c r="N228" s="59">
        <v>1.66</v>
      </c>
      <c r="O228" s="59">
        <v>0</v>
      </c>
      <c r="P228" s="59">
        <v>0</v>
      </c>
      <c r="Q228" s="59">
        <v>0.2</v>
      </c>
      <c r="R228" s="59">
        <v>0.5</v>
      </c>
      <c r="S228" s="59">
        <v>0</v>
      </c>
      <c r="T228" s="59">
        <v>7</v>
      </c>
      <c r="U228" s="59">
        <v>9.4</v>
      </c>
      <c r="V228" s="59">
        <v>31.6</v>
      </c>
      <c r="W228" s="59">
        <v>0.78</v>
      </c>
      <c r="X228" s="59">
        <v>0</v>
      </c>
      <c r="Y228" s="59">
        <v>1</v>
      </c>
      <c r="Z228" s="59">
        <v>0.2</v>
      </c>
      <c r="AA228" s="59">
        <v>0.28000000000000003</v>
      </c>
      <c r="AB228" s="59">
        <v>0.04</v>
      </c>
      <c r="AC228" s="59">
        <v>0.02</v>
      </c>
      <c r="AD228" s="59">
        <v>0.14000000000000001</v>
      </c>
      <c r="AE228" s="59">
        <v>0.4</v>
      </c>
      <c r="AF228" s="59">
        <v>0</v>
      </c>
    </row>
    <row r="229" spans="1:33" s="2" customFormat="1" ht="15">
      <c r="A229" s="12"/>
      <c r="B229" s="12" t="s">
        <v>46</v>
      </c>
      <c r="C229" s="14"/>
      <c r="D229" s="14">
        <v>25.43</v>
      </c>
      <c r="E229" s="14">
        <v>20.27</v>
      </c>
      <c r="F229" s="14">
        <v>83.73</v>
      </c>
      <c r="G229" s="14">
        <v>653.88</v>
      </c>
      <c r="H229" s="12">
        <v>6.08</v>
      </c>
      <c r="I229" s="12">
        <v>7.18</v>
      </c>
      <c r="J229" s="12">
        <v>5.35</v>
      </c>
      <c r="K229" s="12">
        <v>0</v>
      </c>
      <c r="L229" s="12">
        <v>29.88</v>
      </c>
      <c r="M229" s="12">
        <v>53.85</v>
      </c>
      <c r="N229" s="12">
        <v>9.09</v>
      </c>
      <c r="O229" s="12">
        <v>0</v>
      </c>
      <c r="P229" s="12">
        <v>0</v>
      </c>
      <c r="Q229" s="12">
        <v>5.74</v>
      </c>
      <c r="R229" s="12">
        <v>9.92</v>
      </c>
      <c r="S229" s="12">
        <v>2244.6799999999998</v>
      </c>
      <c r="T229" s="12">
        <v>274.83999999999997</v>
      </c>
      <c r="U229" s="12">
        <v>236.64</v>
      </c>
      <c r="V229" s="12">
        <v>501.27</v>
      </c>
      <c r="W229" s="12">
        <v>7.9</v>
      </c>
      <c r="X229" s="12">
        <v>58.75</v>
      </c>
      <c r="Y229" s="12">
        <v>6913.63</v>
      </c>
      <c r="Z229" s="12">
        <v>1582.66</v>
      </c>
      <c r="AA229" s="12">
        <v>8.31</v>
      </c>
      <c r="AB229" s="12">
        <v>0.46</v>
      </c>
      <c r="AC229" s="12">
        <v>0.5</v>
      </c>
      <c r="AD229" s="12">
        <v>7.11</v>
      </c>
      <c r="AE229" s="12">
        <v>9.2200000000000006</v>
      </c>
      <c r="AF229" s="12">
        <v>92.91</v>
      </c>
    </row>
    <row r="230" spans="1:33" s="2" customFormat="1" ht="15">
      <c r="A230" s="12"/>
      <c r="B230" s="12" t="s">
        <v>54</v>
      </c>
      <c r="C230" s="14"/>
      <c r="D230" s="14">
        <v>42.67</v>
      </c>
      <c r="E230" s="14">
        <v>39.86</v>
      </c>
      <c r="F230" s="14">
        <v>143.93</v>
      </c>
      <c r="G230" s="14">
        <v>1146.1600000000001</v>
      </c>
      <c r="H230" s="12">
        <v>17.27</v>
      </c>
      <c r="I230" s="12">
        <v>7.43</v>
      </c>
      <c r="J230" s="12">
        <v>14.29</v>
      </c>
      <c r="K230" s="12">
        <v>0</v>
      </c>
      <c r="L230" s="12">
        <v>55.6</v>
      </c>
      <c r="M230" s="12">
        <v>88.33</v>
      </c>
      <c r="N230" s="12">
        <v>12.3</v>
      </c>
      <c r="O230" s="12">
        <v>0</v>
      </c>
      <c r="P230" s="12">
        <v>0</v>
      </c>
      <c r="Q230" s="12">
        <v>6.23</v>
      </c>
      <c r="R230" s="12">
        <v>14.38</v>
      </c>
      <c r="S230" s="12">
        <v>2427.23</v>
      </c>
      <c r="T230" s="12">
        <v>593.28</v>
      </c>
      <c r="U230" s="12">
        <v>346.44</v>
      </c>
      <c r="V230" s="12">
        <v>906.85</v>
      </c>
      <c r="W230" s="12">
        <v>11.89</v>
      </c>
      <c r="X230" s="12">
        <v>219.15</v>
      </c>
      <c r="Y230" s="12">
        <v>7105.59</v>
      </c>
      <c r="Z230" s="12">
        <v>1823.46</v>
      </c>
      <c r="AA230" s="12">
        <v>10.199999999999999</v>
      </c>
      <c r="AB230" s="12">
        <v>0.74</v>
      </c>
      <c r="AC230" s="12">
        <v>1.02</v>
      </c>
      <c r="AD230" s="12">
        <v>8.6199999999999992</v>
      </c>
      <c r="AE230" s="12">
        <v>15.69</v>
      </c>
      <c r="AF230" s="12">
        <v>102.99</v>
      </c>
    </row>
    <row r="231" spans="1:33" s="2" customFormat="1" ht="15">
      <c r="A231" s="59"/>
      <c r="B231" s="59"/>
      <c r="C231" s="60"/>
      <c r="D231" s="60"/>
      <c r="E231" s="60"/>
      <c r="F231" s="60"/>
      <c r="G231" s="60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</row>
    <row r="232" spans="1:33" s="2" customFormat="1" ht="15">
      <c r="C232" s="4"/>
      <c r="D232" s="4"/>
      <c r="E232" s="4"/>
      <c r="F232" s="4"/>
      <c r="G232" s="4"/>
    </row>
    <row r="233" spans="1:33" s="2" customFormat="1" ht="15" customHeight="1">
      <c r="A233" s="88" t="s">
        <v>28</v>
      </c>
      <c r="B233" s="88" t="s">
        <v>0</v>
      </c>
      <c r="C233" s="88" t="s">
        <v>4</v>
      </c>
      <c r="D233" s="77" t="s">
        <v>2</v>
      </c>
      <c r="E233" s="77" t="s">
        <v>6</v>
      </c>
      <c r="F233" s="88" t="s">
        <v>5</v>
      </c>
      <c r="G233" s="88" t="s">
        <v>3</v>
      </c>
      <c r="H233" s="76" t="s">
        <v>7</v>
      </c>
      <c r="I233" s="76" t="s">
        <v>8</v>
      </c>
      <c r="J233" s="76" t="s">
        <v>26</v>
      </c>
      <c r="K233" s="76" t="s">
        <v>9</v>
      </c>
      <c r="L233" s="76" t="s">
        <v>10</v>
      </c>
      <c r="M233" s="76" t="s">
        <v>11</v>
      </c>
      <c r="N233" s="76" t="s">
        <v>12</v>
      </c>
      <c r="O233" s="76" t="s">
        <v>13</v>
      </c>
      <c r="P233" s="76" t="s">
        <v>14</v>
      </c>
      <c r="Q233" s="76" t="s">
        <v>15</v>
      </c>
      <c r="R233" s="76" t="s">
        <v>16</v>
      </c>
      <c r="S233" s="76" t="s">
        <v>17</v>
      </c>
      <c r="T233" s="90" t="s">
        <v>27</v>
      </c>
      <c r="U233" s="91"/>
      <c r="V233" s="91"/>
      <c r="W233" s="92"/>
      <c r="X233" s="93" t="s">
        <v>29</v>
      </c>
      <c r="Y233" s="94"/>
      <c r="Z233" s="94"/>
      <c r="AA233" s="94"/>
      <c r="AB233" s="94"/>
      <c r="AC233" s="94"/>
      <c r="AD233" s="94"/>
      <c r="AE233" s="94"/>
      <c r="AF233" s="95"/>
      <c r="AG233" s="75"/>
    </row>
    <row r="234" spans="1:33" s="2" customFormat="1" ht="15">
      <c r="A234" s="89"/>
      <c r="B234" s="89"/>
      <c r="C234" s="89"/>
      <c r="D234" s="77" t="s">
        <v>1</v>
      </c>
      <c r="E234" s="77" t="s">
        <v>1</v>
      </c>
      <c r="F234" s="89"/>
      <c r="G234" s="89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8" t="s">
        <v>18</v>
      </c>
      <c r="U234" s="78" t="s">
        <v>19</v>
      </c>
      <c r="V234" s="78" t="s">
        <v>20</v>
      </c>
      <c r="W234" s="78" t="s">
        <v>21</v>
      </c>
      <c r="X234" s="78" t="s">
        <v>30</v>
      </c>
      <c r="Y234" s="78" t="s">
        <v>22</v>
      </c>
      <c r="Z234" s="78" t="s">
        <v>31</v>
      </c>
      <c r="AA234" s="78" t="s">
        <v>32</v>
      </c>
      <c r="AB234" s="78" t="s">
        <v>33</v>
      </c>
      <c r="AC234" s="78" t="s">
        <v>23</v>
      </c>
      <c r="AD234" s="78" t="s">
        <v>24</v>
      </c>
      <c r="AE234" s="78" t="s">
        <v>25</v>
      </c>
      <c r="AF234" s="78" t="s">
        <v>34</v>
      </c>
      <c r="AG234" s="75"/>
    </row>
    <row r="235" spans="1:33" s="2" customFormat="1" ht="15">
      <c r="A235" s="79"/>
      <c r="B235" s="80" t="s">
        <v>227</v>
      </c>
      <c r="C235" s="81"/>
      <c r="D235" s="81"/>
      <c r="E235" s="81"/>
      <c r="F235" s="81"/>
      <c r="G235" s="81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79"/>
      <c r="U235" s="79"/>
      <c r="V235" s="79"/>
      <c r="W235" s="79"/>
      <c r="X235" s="79"/>
      <c r="Y235" s="79"/>
      <c r="Z235" s="79"/>
      <c r="AA235" s="79"/>
      <c r="AB235" s="79"/>
      <c r="AC235" s="79"/>
      <c r="AD235" s="79"/>
      <c r="AE235" s="79"/>
      <c r="AF235" s="79"/>
      <c r="AG235" s="79"/>
    </row>
    <row r="236" spans="1:33" s="2" customFormat="1" ht="15">
      <c r="A236" s="84" t="s">
        <v>228</v>
      </c>
      <c r="B236" s="84" t="s">
        <v>229</v>
      </c>
      <c r="C236" s="85" t="s">
        <v>61</v>
      </c>
      <c r="D236" s="85">
        <v>1.33</v>
      </c>
      <c r="E236" s="85">
        <v>6.38</v>
      </c>
      <c r="F236" s="85">
        <v>4.34</v>
      </c>
      <c r="G236" s="85">
        <v>83.167504000000022</v>
      </c>
      <c r="H236" s="84">
        <v>0.8</v>
      </c>
      <c r="I236" s="84">
        <v>4.16</v>
      </c>
      <c r="J236" s="84">
        <v>0</v>
      </c>
      <c r="K236" s="84">
        <v>0</v>
      </c>
      <c r="L236" s="84">
        <v>2.82</v>
      </c>
      <c r="M236" s="84">
        <v>1.51</v>
      </c>
      <c r="N236" s="84">
        <v>1.18</v>
      </c>
      <c r="O236" s="84">
        <v>0</v>
      </c>
      <c r="P236" s="84">
        <v>0</v>
      </c>
      <c r="Q236" s="84">
        <v>0.37</v>
      </c>
      <c r="R236" s="84">
        <v>1.86</v>
      </c>
      <c r="S236" s="84">
        <v>315.25</v>
      </c>
      <c r="T236" s="84">
        <v>205.52</v>
      </c>
      <c r="U236" s="84">
        <v>34.409999999999997</v>
      </c>
      <c r="V236" s="84">
        <v>10.47</v>
      </c>
      <c r="W236" s="84">
        <v>22.47</v>
      </c>
      <c r="X236" s="84">
        <v>0.49</v>
      </c>
      <c r="Y236" s="84">
        <v>0</v>
      </c>
      <c r="Z236" s="84">
        <v>42.34</v>
      </c>
      <c r="AA236" s="84">
        <v>6.96</v>
      </c>
      <c r="AB236" s="84">
        <v>2.95</v>
      </c>
      <c r="AC236" s="84">
        <v>0.02</v>
      </c>
      <c r="AD236" s="84">
        <v>0.03</v>
      </c>
      <c r="AE236" s="84">
        <v>0.43</v>
      </c>
      <c r="AF236" s="84">
        <v>0.56999999999999995</v>
      </c>
      <c r="AG236" s="84">
        <v>29.4</v>
      </c>
    </row>
    <row r="237" spans="1:33" s="2" customFormat="1" ht="15">
      <c r="A237" s="84" t="s">
        <v>230</v>
      </c>
      <c r="B237" s="84" t="s">
        <v>231</v>
      </c>
      <c r="C237" s="85" t="s">
        <v>80</v>
      </c>
      <c r="D237" s="85">
        <v>14.44</v>
      </c>
      <c r="E237" s="85">
        <v>13.72</v>
      </c>
      <c r="F237" s="85">
        <v>9.42</v>
      </c>
      <c r="G237" s="85">
        <v>221.96433333333329</v>
      </c>
      <c r="H237" s="84">
        <v>5.79</v>
      </c>
      <c r="I237" s="84">
        <v>4.33</v>
      </c>
      <c r="J237" s="84">
        <v>5.79</v>
      </c>
      <c r="K237" s="84">
        <v>0</v>
      </c>
      <c r="L237" s="84">
        <v>2.59</v>
      </c>
      <c r="M237" s="84">
        <v>6.83</v>
      </c>
      <c r="N237" s="84">
        <v>1.25</v>
      </c>
      <c r="O237" s="84">
        <v>0</v>
      </c>
      <c r="P237" s="84">
        <v>0</v>
      </c>
      <c r="Q237" s="84">
        <v>0.12</v>
      </c>
      <c r="R237" s="84">
        <v>2.1800000000000002</v>
      </c>
      <c r="S237" s="84">
        <v>0</v>
      </c>
      <c r="T237" s="84">
        <v>339.65</v>
      </c>
      <c r="U237" s="84">
        <v>36.86</v>
      </c>
      <c r="V237" s="84">
        <v>25.58</v>
      </c>
      <c r="W237" s="84">
        <v>144.59</v>
      </c>
      <c r="X237" s="84">
        <v>2.37</v>
      </c>
      <c r="Y237" s="84">
        <v>13.33</v>
      </c>
      <c r="Z237" s="84">
        <v>26.22</v>
      </c>
      <c r="AA237" s="84">
        <v>20.98</v>
      </c>
      <c r="AB237" s="84">
        <v>3.51</v>
      </c>
      <c r="AC237" s="84">
        <v>0.08</v>
      </c>
      <c r="AD237" s="84">
        <v>0.14000000000000001</v>
      </c>
      <c r="AE237" s="84">
        <v>3.24</v>
      </c>
      <c r="AF237" s="84">
        <v>6.47</v>
      </c>
      <c r="AG237" s="84">
        <v>3.69</v>
      </c>
    </row>
    <row r="238" spans="1:33" s="2" customFormat="1" ht="15">
      <c r="A238" s="84" t="s">
        <v>118</v>
      </c>
      <c r="B238" s="84" t="s">
        <v>119</v>
      </c>
      <c r="C238" s="85" t="s">
        <v>64</v>
      </c>
      <c r="D238" s="85">
        <v>7.28</v>
      </c>
      <c r="E238" s="85">
        <v>6.46</v>
      </c>
      <c r="F238" s="85">
        <v>47.79</v>
      </c>
      <c r="G238" s="85">
        <v>287.705196</v>
      </c>
      <c r="H238" s="84">
        <v>4.3899999999999997</v>
      </c>
      <c r="I238" s="84">
        <v>31.56</v>
      </c>
      <c r="J238" s="84">
        <v>4.3899999999999997</v>
      </c>
      <c r="K238" s="84">
        <v>0</v>
      </c>
      <c r="L238" s="84">
        <v>1.45</v>
      </c>
      <c r="M238" s="84">
        <v>46.34</v>
      </c>
      <c r="N238" s="84">
        <v>2.48</v>
      </c>
      <c r="O238" s="84">
        <v>0</v>
      </c>
      <c r="P238" s="84">
        <v>0</v>
      </c>
      <c r="Q238" s="84">
        <v>0</v>
      </c>
      <c r="R238" s="84">
        <v>2.29</v>
      </c>
      <c r="S238" s="84">
        <v>698.99</v>
      </c>
      <c r="T238" s="84">
        <v>82.4</v>
      </c>
      <c r="U238" s="84">
        <v>20.07</v>
      </c>
      <c r="V238" s="84">
        <v>10.62</v>
      </c>
      <c r="W238" s="84">
        <v>59.38</v>
      </c>
      <c r="X238" s="84">
        <v>1.0900000000000001</v>
      </c>
      <c r="Y238" s="84">
        <v>21.6</v>
      </c>
      <c r="Z238" s="84">
        <v>21.6</v>
      </c>
      <c r="AA238" s="84">
        <v>40.5</v>
      </c>
      <c r="AB238" s="84">
        <v>1.2</v>
      </c>
      <c r="AC238" s="84">
        <v>0.09</v>
      </c>
      <c r="AD238" s="84">
        <v>0.03</v>
      </c>
      <c r="AE238" s="84">
        <v>0.72</v>
      </c>
      <c r="AF238" s="84">
        <v>2.16</v>
      </c>
      <c r="AG238" s="84">
        <v>0</v>
      </c>
    </row>
    <row r="239" spans="1:33" s="2" customFormat="1" ht="15">
      <c r="A239" s="84" t="s">
        <v>109</v>
      </c>
      <c r="B239" s="84" t="s">
        <v>140</v>
      </c>
      <c r="C239" s="85" t="s">
        <v>71</v>
      </c>
      <c r="D239" s="85">
        <v>0.11</v>
      </c>
      <c r="E239" s="85">
        <v>0.03</v>
      </c>
      <c r="F239" s="85">
        <v>11.83</v>
      </c>
      <c r="G239" s="85">
        <v>45.760755999999994</v>
      </c>
      <c r="H239" s="84">
        <v>0.02</v>
      </c>
      <c r="I239" s="84">
        <v>0</v>
      </c>
      <c r="J239" s="84">
        <v>0.02</v>
      </c>
      <c r="K239" s="84">
        <v>0</v>
      </c>
      <c r="L239" s="84">
        <v>11.83</v>
      </c>
      <c r="M239" s="84">
        <v>0</v>
      </c>
      <c r="N239" s="84">
        <v>0.06</v>
      </c>
      <c r="O239" s="84">
        <v>0</v>
      </c>
      <c r="P239" s="84">
        <v>0</v>
      </c>
      <c r="Q239" s="84">
        <v>0</v>
      </c>
      <c r="R239" s="84">
        <v>0.05</v>
      </c>
      <c r="S239" s="84">
        <v>40.24</v>
      </c>
      <c r="T239" s="84">
        <v>452.15</v>
      </c>
      <c r="U239" s="84">
        <v>65.540000000000006</v>
      </c>
      <c r="V239" s="84">
        <v>45.34</v>
      </c>
      <c r="W239" s="84">
        <v>53.04</v>
      </c>
      <c r="X239" s="84">
        <v>0.91</v>
      </c>
      <c r="Y239" s="84">
        <v>0.14000000000000001</v>
      </c>
      <c r="Z239" s="84">
        <v>160</v>
      </c>
      <c r="AA239" s="84">
        <v>34.24</v>
      </c>
      <c r="AB239" s="84">
        <v>0.6</v>
      </c>
      <c r="AC239" s="84">
        <v>0.04</v>
      </c>
      <c r="AD239" s="84">
        <v>0.05</v>
      </c>
      <c r="AE239" s="84">
        <v>0.67</v>
      </c>
      <c r="AF239" s="84">
        <v>1.07</v>
      </c>
      <c r="AG239" s="84">
        <v>12</v>
      </c>
    </row>
    <row r="240" spans="1:33" s="2" customFormat="1" ht="15">
      <c r="A240" s="84" t="s">
        <v>65</v>
      </c>
      <c r="B240" s="84" t="s">
        <v>53</v>
      </c>
      <c r="C240" s="85" t="s">
        <v>66</v>
      </c>
      <c r="D240" s="85">
        <v>1.98</v>
      </c>
      <c r="E240" s="85">
        <v>0.2</v>
      </c>
      <c r="F240" s="85">
        <v>14.01</v>
      </c>
      <c r="G240" s="85">
        <v>67.440299999999993</v>
      </c>
      <c r="H240" s="84">
        <v>0.06</v>
      </c>
      <c r="I240" s="84">
        <v>0</v>
      </c>
      <c r="J240" s="84">
        <v>0</v>
      </c>
      <c r="K240" s="84">
        <v>0</v>
      </c>
      <c r="L240" s="84">
        <v>0.33</v>
      </c>
      <c r="M240" s="84">
        <v>13.68</v>
      </c>
      <c r="N240" s="84">
        <v>0.06</v>
      </c>
      <c r="O240" s="84">
        <v>0</v>
      </c>
      <c r="P240" s="84">
        <v>0</v>
      </c>
      <c r="Q240" s="84">
        <v>0.09</v>
      </c>
      <c r="R240" s="84">
        <v>0.54</v>
      </c>
      <c r="S240" s="84">
        <v>73.709999999999994</v>
      </c>
      <c r="T240" s="84">
        <v>24.74</v>
      </c>
      <c r="U240" s="84">
        <v>4.49</v>
      </c>
      <c r="V240" s="84">
        <v>6.63</v>
      </c>
      <c r="W240" s="84">
        <v>17.489999999999998</v>
      </c>
      <c r="X240" s="84">
        <v>0.46</v>
      </c>
      <c r="Y240" s="84">
        <v>0</v>
      </c>
      <c r="Z240" s="84">
        <v>0</v>
      </c>
      <c r="AA240" s="84">
        <v>0</v>
      </c>
      <c r="AB240" s="84">
        <v>0.39</v>
      </c>
      <c r="AC240" s="84">
        <v>0.04</v>
      </c>
      <c r="AD240" s="84">
        <v>0.01</v>
      </c>
      <c r="AE240" s="84">
        <v>0.41</v>
      </c>
      <c r="AF240" s="84">
        <v>0.93</v>
      </c>
      <c r="AG240" s="84">
        <v>0</v>
      </c>
    </row>
    <row r="241" spans="1:33" s="2" customFormat="1" ht="15">
      <c r="A241" s="82" t="s">
        <v>67</v>
      </c>
      <c r="B241" s="82" t="s">
        <v>45</v>
      </c>
      <c r="C241" s="83" t="s">
        <v>68</v>
      </c>
      <c r="D241" s="83">
        <v>1.32</v>
      </c>
      <c r="E241" s="83">
        <v>0.24</v>
      </c>
      <c r="F241" s="83">
        <v>6.68</v>
      </c>
      <c r="G241" s="83">
        <v>38.676000000000002</v>
      </c>
      <c r="H241" s="82">
        <v>0.04</v>
      </c>
      <c r="I241" s="82">
        <v>0</v>
      </c>
      <c r="J241" s="82">
        <v>0.04</v>
      </c>
      <c r="K241" s="82">
        <v>0</v>
      </c>
      <c r="L241" s="82">
        <v>0.24</v>
      </c>
      <c r="M241" s="82">
        <v>6.44</v>
      </c>
      <c r="N241" s="82">
        <v>1.66</v>
      </c>
      <c r="O241" s="82">
        <v>0</v>
      </c>
      <c r="P241" s="82">
        <v>0</v>
      </c>
      <c r="Q241" s="82">
        <v>0.2</v>
      </c>
      <c r="R241" s="82">
        <v>0.5</v>
      </c>
      <c r="S241" s="82">
        <v>0</v>
      </c>
      <c r="T241" s="82">
        <v>49</v>
      </c>
      <c r="U241" s="82">
        <v>7</v>
      </c>
      <c r="V241" s="82">
        <v>9.4</v>
      </c>
      <c r="W241" s="82">
        <v>31.6</v>
      </c>
      <c r="X241" s="82">
        <v>0.78</v>
      </c>
      <c r="Y241" s="82">
        <v>0</v>
      </c>
      <c r="Z241" s="82">
        <v>1</v>
      </c>
      <c r="AA241" s="82">
        <v>0.2</v>
      </c>
      <c r="AB241" s="82">
        <v>0.28000000000000003</v>
      </c>
      <c r="AC241" s="82">
        <v>0.04</v>
      </c>
      <c r="AD241" s="82">
        <v>0.02</v>
      </c>
      <c r="AE241" s="82">
        <v>0.14000000000000001</v>
      </c>
      <c r="AF241" s="82">
        <v>0.4</v>
      </c>
      <c r="AG241" s="82">
        <v>0</v>
      </c>
    </row>
    <row r="242" spans="1:33" s="2" customFormat="1" ht="15">
      <c r="A242" s="79"/>
      <c r="B242" s="79" t="s">
        <v>46</v>
      </c>
      <c r="C242" s="81"/>
      <c r="D242" s="81">
        <v>26.47</v>
      </c>
      <c r="E242" s="81">
        <v>27.02</v>
      </c>
      <c r="F242" s="81">
        <v>94.06</v>
      </c>
      <c r="G242" s="81">
        <v>744.71</v>
      </c>
      <c r="H242" s="79">
        <v>11.1</v>
      </c>
      <c r="I242" s="79">
        <v>40.06</v>
      </c>
      <c r="J242" s="79">
        <v>10.24</v>
      </c>
      <c r="K242" s="79">
        <v>0</v>
      </c>
      <c r="L242" s="79">
        <v>19.260000000000002</v>
      </c>
      <c r="M242" s="79">
        <v>74.8</v>
      </c>
      <c r="N242" s="79">
        <v>6.69</v>
      </c>
      <c r="O242" s="79">
        <v>0</v>
      </c>
      <c r="P242" s="79">
        <v>0</v>
      </c>
      <c r="Q242" s="79">
        <v>0.78</v>
      </c>
      <c r="R242" s="79">
        <v>7.41</v>
      </c>
      <c r="S242" s="79">
        <v>1128.19</v>
      </c>
      <c r="T242" s="79">
        <v>1153.46</v>
      </c>
      <c r="U242" s="79">
        <v>168.36</v>
      </c>
      <c r="V242" s="79">
        <v>108.04</v>
      </c>
      <c r="W242" s="79">
        <v>328.56</v>
      </c>
      <c r="X242" s="79">
        <v>6.11</v>
      </c>
      <c r="Y242" s="79">
        <v>35.08</v>
      </c>
      <c r="Z242" s="79">
        <v>251.16</v>
      </c>
      <c r="AA242" s="79">
        <v>102.88</v>
      </c>
      <c r="AB242" s="79">
        <v>8.93</v>
      </c>
      <c r="AC242" s="79">
        <v>0.3</v>
      </c>
      <c r="AD242" s="79">
        <v>0.28000000000000003</v>
      </c>
      <c r="AE242" s="79">
        <v>5.6</v>
      </c>
      <c r="AF242" s="79">
        <v>11.6</v>
      </c>
      <c r="AG242" s="79">
        <v>45.09</v>
      </c>
    </row>
    <row r="243" spans="1:33" s="2" customFormat="1" ht="15">
      <c r="A243" s="79"/>
      <c r="B243" s="80" t="s">
        <v>232</v>
      </c>
      <c r="C243" s="81"/>
      <c r="D243" s="81"/>
      <c r="E243" s="81"/>
      <c r="F243" s="81"/>
      <c r="G243" s="81"/>
      <c r="H243" s="79"/>
      <c r="I243" s="79"/>
      <c r="J243" s="79"/>
      <c r="K243" s="79"/>
      <c r="L243" s="79"/>
      <c r="M243" s="79"/>
      <c r="N243" s="79"/>
      <c r="O243" s="79"/>
      <c r="P243" s="79"/>
      <c r="Q243" s="79"/>
      <c r="R243" s="79"/>
      <c r="S243" s="79"/>
      <c r="T243" s="79"/>
      <c r="U243" s="79"/>
      <c r="V243" s="79"/>
      <c r="W243" s="79"/>
      <c r="X243" s="79"/>
      <c r="Y243" s="79"/>
      <c r="Z243" s="79"/>
      <c r="AA243" s="79"/>
      <c r="AB243" s="79"/>
      <c r="AC243" s="79"/>
      <c r="AD243" s="79"/>
      <c r="AE243" s="79"/>
      <c r="AF243" s="79"/>
      <c r="AG243" s="79"/>
    </row>
    <row r="244" spans="1:33" s="2" customFormat="1" ht="15">
      <c r="A244" s="84" t="s">
        <v>142</v>
      </c>
      <c r="B244" s="84" t="s">
        <v>143</v>
      </c>
      <c r="C244" s="85" t="s">
        <v>61</v>
      </c>
      <c r="D244" s="85">
        <v>0.95</v>
      </c>
      <c r="E244" s="85">
        <v>6.65</v>
      </c>
      <c r="F244" s="85">
        <v>4.51</v>
      </c>
      <c r="G244" s="85">
        <v>85.107276800000008</v>
      </c>
      <c r="H244" s="84">
        <v>0.85</v>
      </c>
      <c r="I244" s="84">
        <v>4.33</v>
      </c>
      <c r="J244" s="84">
        <v>0.85</v>
      </c>
      <c r="K244" s="84">
        <v>0</v>
      </c>
      <c r="L244" s="84">
        <v>4.32</v>
      </c>
      <c r="M244" s="84">
        <v>0.19</v>
      </c>
      <c r="N244" s="84">
        <v>1.53</v>
      </c>
      <c r="O244" s="84">
        <v>0</v>
      </c>
      <c r="P244" s="84">
        <v>0</v>
      </c>
      <c r="Q244" s="84">
        <v>0.4</v>
      </c>
      <c r="R244" s="84">
        <v>0.51</v>
      </c>
      <c r="S244" s="84">
        <v>0</v>
      </c>
      <c r="T244" s="84">
        <v>189.38</v>
      </c>
      <c r="U244" s="84">
        <v>24.81</v>
      </c>
      <c r="V244" s="84">
        <v>14.03</v>
      </c>
      <c r="W244" s="84">
        <v>22.52</v>
      </c>
      <c r="X244" s="84">
        <v>0.7</v>
      </c>
      <c r="Y244" s="84">
        <v>0</v>
      </c>
      <c r="Z244" s="84">
        <v>1987.6</v>
      </c>
      <c r="AA244" s="84">
        <v>337.9</v>
      </c>
      <c r="AB244" s="84">
        <v>3.11</v>
      </c>
      <c r="AC244" s="84">
        <v>0.03</v>
      </c>
      <c r="AD244" s="84">
        <v>0.03</v>
      </c>
      <c r="AE244" s="84">
        <v>0.47</v>
      </c>
      <c r="AF244" s="84">
        <v>0.59</v>
      </c>
      <c r="AG244" s="84">
        <v>19.21</v>
      </c>
    </row>
    <row r="245" spans="1:33" s="2" customFormat="1" ht="15">
      <c r="A245" s="84" t="s">
        <v>233</v>
      </c>
      <c r="B245" s="84" t="s">
        <v>234</v>
      </c>
      <c r="C245" s="85" t="s">
        <v>77</v>
      </c>
      <c r="D245" s="85">
        <v>2.87</v>
      </c>
      <c r="E245" s="85">
        <v>3.77</v>
      </c>
      <c r="F245" s="85">
        <v>20.329999999999998</v>
      </c>
      <c r="G245" s="85">
        <v>132.93018309999997</v>
      </c>
      <c r="H245" s="84">
        <v>1.17</v>
      </c>
      <c r="I245" s="84">
        <v>1.69</v>
      </c>
      <c r="J245" s="84">
        <v>1.17</v>
      </c>
      <c r="K245" s="84">
        <v>0</v>
      </c>
      <c r="L245" s="84">
        <v>10.28</v>
      </c>
      <c r="M245" s="84">
        <v>10.050000000000001</v>
      </c>
      <c r="N245" s="84">
        <v>3.06</v>
      </c>
      <c r="O245" s="84">
        <v>0</v>
      </c>
      <c r="P245" s="84">
        <v>0</v>
      </c>
      <c r="Q245" s="84">
        <v>0.37</v>
      </c>
      <c r="R245" s="84">
        <v>3.75</v>
      </c>
      <c r="S245" s="84">
        <v>584.05999999999995</v>
      </c>
      <c r="T245" s="84">
        <v>1151.55</v>
      </c>
      <c r="U245" s="84">
        <v>126.06</v>
      </c>
      <c r="V245" s="84">
        <v>89.91</v>
      </c>
      <c r="W245" s="84">
        <v>142.80000000000001</v>
      </c>
      <c r="X245" s="84">
        <v>2.75</v>
      </c>
      <c r="Y245" s="84">
        <v>5.85</v>
      </c>
      <c r="Z245" s="84">
        <v>1242.5899999999999</v>
      </c>
      <c r="AA245" s="84">
        <v>269.44</v>
      </c>
      <c r="AB245" s="84">
        <v>2.13</v>
      </c>
      <c r="AC245" s="84">
        <v>0.14000000000000001</v>
      </c>
      <c r="AD245" s="84">
        <v>0.14000000000000001</v>
      </c>
      <c r="AE245" s="84">
        <v>1.79</v>
      </c>
      <c r="AF245" s="84">
        <v>3.07</v>
      </c>
      <c r="AG245" s="84">
        <v>24.3</v>
      </c>
    </row>
    <row r="246" spans="1:33" s="2" customFormat="1" ht="15">
      <c r="A246" s="84" t="s">
        <v>235</v>
      </c>
      <c r="B246" s="84" t="s">
        <v>236</v>
      </c>
      <c r="C246" s="85" t="s">
        <v>71</v>
      </c>
      <c r="D246" s="85">
        <v>15.08</v>
      </c>
      <c r="E246" s="85">
        <v>11.46</v>
      </c>
      <c r="F246" s="85">
        <v>26.73</v>
      </c>
      <c r="G246" s="85">
        <v>278.23420800000008</v>
      </c>
      <c r="H246" s="84">
        <v>5.04</v>
      </c>
      <c r="I246" s="84">
        <v>1.04</v>
      </c>
      <c r="J246" s="84">
        <v>0</v>
      </c>
      <c r="K246" s="84">
        <v>0</v>
      </c>
      <c r="L246" s="84">
        <v>2.7</v>
      </c>
      <c r="M246" s="84">
        <v>24.03</v>
      </c>
      <c r="N246" s="84">
        <v>2.46</v>
      </c>
      <c r="O246" s="84">
        <v>0</v>
      </c>
      <c r="P246" s="84">
        <v>0</v>
      </c>
      <c r="Q246" s="84">
        <v>0.37</v>
      </c>
      <c r="R246" s="84">
        <v>3.43</v>
      </c>
      <c r="S246" s="84">
        <v>365.76</v>
      </c>
      <c r="T246" s="84">
        <v>1080.6300000000001</v>
      </c>
      <c r="U246" s="84">
        <v>27.27</v>
      </c>
      <c r="V246" s="84">
        <v>49.01</v>
      </c>
      <c r="W246" s="84">
        <v>204.76</v>
      </c>
      <c r="X246" s="84">
        <v>3.04</v>
      </c>
      <c r="Y246" s="84">
        <v>6</v>
      </c>
      <c r="Z246" s="84">
        <v>30.08</v>
      </c>
      <c r="AA246" s="84">
        <v>15.68</v>
      </c>
      <c r="AB246" s="84">
        <v>1.18</v>
      </c>
      <c r="AC246" s="84">
        <v>0.18</v>
      </c>
      <c r="AD246" s="84">
        <v>0.19</v>
      </c>
      <c r="AE246" s="84">
        <v>4.26</v>
      </c>
      <c r="AF246" s="84">
        <v>8.6</v>
      </c>
      <c r="AG246" s="84">
        <v>14.4</v>
      </c>
    </row>
    <row r="247" spans="1:33" s="2" customFormat="1" ht="15">
      <c r="A247" s="84" t="s">
        <v>65</v>
      </c>
      <c r="B247" s="84" t="s">
        <v>83</v>
      </c>
      <c r="C247" s="85" t="s">
        <v>71</v>
      </c>
      <c r="D247" s="85">
        <v>1</v>
      </c>
      <c r="E247" s="85">
        <v>0.2</v>
      </c>
      <c r="F247" s="85">
        <v>20.2</v>
      </c>
      <c r="G247" s="85">
        <v>86.47999999999999</v>
      </c>
      <c r="H247" s="84">
        <v>0</v>
      </c>
      <c r="I247" s="84">
        <v>0</v>
      </c>
      <c r="J247" s="84">
        <v>0</v>
      </c>
      <c r="K247" s="84">
        <v>0</v>
      </c>
      <c r="L247" s="84">
        <v>19.8</v>
      </c>
      <c r="M247" s="84">
        <v>0.4</v>
      </c>
      <c r="N247" s="84">
        <v>0.4</v>
      </c>
      <c r="O247" s="84">
        <v>0</v>
      </c>
      <c r="P247" s="84">
        <v>0</v>
      </c>
      <c r="Q247" s="84">
        <v>1</v>
      </c>
      <c r="R247" s="84">
        <v>0.6</v>
      </c>
      <c r="S247" s="84">
        <v>52</v>
      </c>
      <c r="T247" s="84">
        <v>240</v>
      </c>
      <c r="U247" s="84">
        <v>14</v>
      </c>
      <c r="V247" s="84">
        <v>8</v>
      </c>
      <c r="W247" s="84">
        <v>14</v>
      </c>
      <c r="X247" s="84">
        <v>2.8</v>
      </c>
      <c r="Y247" s="84">
        <v>0</v>
      </c>
      <c r="Z247" s="84">
        <v>0</v>
      </c>
      <c r="AA247" s="84">
        <v>0</v>
      </c>
      <c r="AB247" s="84">
        <v>0.2</v>
      </c>
      <c r="AC247" s="84">
        <v>0.02</v>
      </c>
      <c r="AD247" s="84">
        <v>0.02</v>
      </c>
      <c r="AE247" s="84">
        <v>0.2</v>
      </c>
      <c r="AF247" s="84">
        <v>0.4</v>
      </c>
      <c r="AG247" s="84">
        <v>4</v>
      </c>
    </row>
    <row r="248" spans="1:33" s="2" customFormat="1" ht="15">
      <c r="A248" s="84" t="s">
        <v>65</v>
      </c>
      <c r="B248" s="84" t="s">
        <v>53</v>
      </c>
      <c r="C248" s="85" t="s">
        <v>66</v>
      </c>
      <c r="D248" s="85">
        <v>1.98</v>
      </c>
      <c r="E248" s="85">
        <v>0.2</v>
      </c>
      <c r="F248" s="85">
        <v>14.01</v>
      </c>
      <c r="G248" s="85">
        <v>67.440299999999993</v>
      </c>
      <c r="H248" s="84">
        <v>0.06</v>
      </c>
      <c r="I248" s="84">
        <v>0</v>
      </c>
      <c r="J248" s="84">
        <v>0</v>
      </c>
      <c r="K248" s="84">
        <v>0</v>
      </c>
      <c r="L248" s="84">
        <v>0.33</v>
      </c>
      <c r="M248" s="84">
        <v>13.68</v>
      </c>
      <c r="N248" s="84">
        <v>0.06</v>
      </c>
      <c r="O248" s="84">
        <v>0</v>
      </c>
      <c r="P248" s="84">
        <v>0</v>
      </c>
      <c r="Q248" s="84">
        <v>0.09</v>
      </c>
      <c r="R248" s="84">
        <v>0.54</v>
      </c>
      <c r="S248" s="84">
        <v>73.709999999999994</v>
      </c>
      <c r="T248" s="84">
        <v>24.74</v>
      </c>
      <c r="U248" s="84">
        <v>4.49</v>
      </c>
      <c r="V248" s="84">
        <v>6.63</v>
      </c>
      <c r="W248" s="84">
        <v>17.489999999999998</v>
      </c>
      <c r="X248" s="84">
        <v>0.46</v>
      </c>
      <c r="Y248" s="84">
        <v>0</v>
      </c>
      <c r="Z248" s="84">
        <v>0</v>
      </c>
      <c r="AA248" s="84">
        <v>0</v>
      </c>
      <c r="AB248" s="84">
        <v>0.39</v>
      </c>
      <c r="AC248" s="84">
        <v>0.04</v>
      </c>
      <c r="AD248" s="84">
        <v>0.01</v>
      </c>
      <c r="AE248" s="84">
        <v>0.41</v>
      </c>
      <c r="AF248" s="84">
        <v>0.93</v>
      </c>
      <c r="AG248" s="84">
        <v>0</v>
      </c>
    </row>
    <row r="249" spans="1:33" s="2" customFormat="1" ht="15">
      <c r="A249" s="82" t="s">
        <v>67</v>
      </c>
      <c r="B249" s="82" t="s">
        <v>45</v>
      </c>
      <c r="C249" s="83" t="s">
        <v>68</v>
      </c>
      <c r="D249" s="83">
        <v>1.32</v>
      </c>
      <c r="E249" s="83">
        <v>0.24</v>
      </c>
      <c r="F249" s="83">
        <v>6.68</v>
      </c>
      <c r="G249" s="83">
        <v>38.676000000000002</v>
      </c>
      <c r="H249" s="82">
        <v>0.04</v>
      </c>
      <c r="I249" s="82">
        <v>0</v>
      </c>
      <c r="J249" s="82">
        <v>0.04</v>
      </c>
      <c r="K249" s="82">
        <v>0</v>
      </c>
      <c r="L249" s="82">
        <v>0.24</v>
      </c>
      <c r="M249" s="82">
        <v>6.44</v>
      </c>
      <c r="N249" s="82">
        <v>1.66</v>
      </c>
      <c r="O249" s="82">
        <v>0</v>
      </c>
      <c r="P249" s="82">
        <v>0</v>
      </c>
      <c r="Q249" s="82">
        <v>0.2</v>
      </c>
      <c r="R249" s="82">
        <v>0.5</v>
      </c>
      <c r="S249" s="82">
        <v>0</v>
      </c>
      <c r="T249" s="82">
        <v>49</v>
      </c>
      <c r="U249" s="82">
        <v>7</v>
      </c>
      <c r="V249" s="82">
        <v>9.4</v>
      </c>
      <c r="W249" s="82">
        <v>31.6</v>
      </c>
      <c r="X249" s="82">
        <v>0.78</v>
      </c>
      <c r="Y249" s="82">
        <v>0</v>
      </c>
      <c r="Z249" s="82">
        <v>1</v>
      </c>
      <c r="AA249" s="82">
        <v>0.2</v>
      </c>
      <c r="AB249" s="82">
        <v>0.28000000000000003</v>
      </c>
      <c r="AC249" s="82">
        <v>0.04</v>
      </c>
      <c r="AD249" s="82">
        <v>0.02</v>
      </c>
      <c r="AE249" s="82">
        <v>0.14000000000000001</v>
      </c>
      <c r="AF249" s="82">
        <v>0.4</v>
      </c>
      <c r="AG249" s="82">
        <v>0</v>
      </c>
    </row>
    <row r="250" spans="1:33" s="2" customFormat="1" ht="15">
      <c r="A250" s="12"/>
      <c r="B250" s="12" t="s">
        <v>46</v>
      </c>
      <c r="C250" s="14"/>
      <c r="D250" s="14">
        <v>23.2</v>
      </c>
      <c r="E250" s="14">
        <v>22.52</v>
      </c>
      <c r="F250" s="14">
        <v>92.46</v>
      </c>
      <c r="G250" s="14">
        <v>688.87</v>
      </c>
      <c r="H250" s="12">
        <v>7.16</v>
      </c>
      <c r="I250" s="12">
        <v>7.06</v>
      </c>
      <c r="J250" s="12">
        <v>2.06</v>
      </c>
      <c r="K250" s="12">
        <v>0</v>
      </c>
      <c r="L250" s="12">
        <v>37.67</v>
      </c>
      <c r="M250" s="12">
        <v>54.79</v>
      </c>
      <c r="N250" s="12">
        <v>9.17</v>
      </c>
      <c r="O250" s="12">
        <v>0</v>
      </c>
      <c r="P250" s="12">
        <v>0</v>
      </c>
      <c r="Q250" s="12">
        <v>2.4300000000000002</v>
      </c>
      <c r="R250" s="12">
        <v>9.33</v>
      </c>
      <c r="S250" s="12">
        <v>1075.53</v>
      </c>
      <c r="T250" s="12">
        <v>2735.29</v>
      </c>
      <c r="U250" s="12">
        <v>203.62</v>
      </c>
      <c r="V250" s="12">
        <v>176.98</v>
      </c>
      <c r="W250" s="12">
        <v>433.16</v>
      </c>
      <c r="X250" s="12">
        <v>10.53</v>
      </c>
      <c r="Y250" s="12">
        <v>11.85</v>
      </c>
      <c r="Z250" s="12">
        <v>3261.27</v>
      </c>
      <c r="AA250" s="12">
        <v>623.22</v>
      </c>
      <c r="AB250" s="12">
        <v>7.28</v>
      </c>
      <c r="AC250" s="12">
        <v>0.44</v>
      </c>
      <c r="AD250" s="12">
        <v>0.41</v>
      </c>
      <c r="AE250" s="12">
        <v>7.26</v>
      </c>
      <c r="AF250" s="12">
        <v>13.99</v>
      </c>
      <c r="AG250" s="79">
        <v>61.91</v>
      </c>
    </row>
    <row r="251" spans="1:33" s="2" customFormat="1" ht="15">
      <c r="A251" s="12"/>
      <c r="B251" s="12" t="s">
        <v>54</v>
      </c>
      <c r="C251" s="14"/>
      <c r="D251" s="14">
        <v>49.68</v>
      </c>
      <c r="E251" s="14">
        <v>49.54</v>
      </c>
      <c r="F251" s="14">
        <v>186.52</v>
      </c>
      <c r="G251" s="14">
        <v>1433.58</v>
      </c>
      <c r="H251" s="12">
        <v>18.260000000000002</v>
      </c>
      <c r="I251" s="12">
        <v>47.12</v>
      </c>
      <c r="J251" s="12">
        <v>12.3</v>
      </c>
      <c r="K251" s="12">
        <v>0</v>
      </c>
      <c r="L251" s="12">
        <v>56.93</v>
      </c>
      <c r="M251" s="12">
        <v>129.6</v>
      </c>
      <c r="N251" s="12">
        <v>15.86</v>
      </c>
      <c r="O251" s="12">
        <v>0</v>
      </c>
      <c r="P251" s="12">
        <v>0</v>
      </c>
      <c r="Q251" s="12">
        <v>3.21</v>
      </c>
      <c r="R251" s="12">
        <v>16.739999999999998</v>
      </c>
      <c r="S251" s="12">
        <v>2203.7199999999998</v>
      </c>
      <c r="T251" s="12">
        <v>3888.75</v>
      </c>
      <c r="U251" s="12">
        <v>371.98</v>
      </c>
      <c r="V251" s="12">
        <v>285.02</v>
      </c>
      <c r="W251" s="12">
        <v>761.72</v>
      </c>
      <c r="X251" s="12">
        <v>16.64</v>
      </c>
      <c r="Y251" s="12">
        <v>46.93</v>
      </c>
      <c r="Z251" s="12">
        <v>3512.43</v>
      </c>
      <c r="AA251" s="12">
        <v>726.1</v>
      </c>
      <c r="AB251" s="12">
        <v>16.21</v>
      </c>
      <c r="AC251" s="12">
        <v>0.74</v>
      </c>
      <c r="AD251" s="12">
        <v>0.68</v>
      </c>
      <c r="AE251" s="12">
        <v>12.87</v>
      </c>
      <c r="AF251" s="12">
        <v>25.59</v>
      </c>
      <c r="AG251" s="79">
        <v>107</v>
      </c>
    </row>
    <row r="252" spans="1:33" s="2" customFormat="1" ht="15">
      <c r="C252" s="4"/>
      <c r="D252" s="4"/>
      <c r="E252" s="4"/>
      <c r="F252" s="4"/>
      <c r="G252" s="4"/>
    </row>
    <row r="253" spans="1:33" s="2" customFormat="1" ht="15">
      <c r="C253" s="4"/>
      <c r="D253" s="4"/>
      <c r="E253" s="4"/>
      <c r="F253" s="4"/>
      <c r="G253" s="4"/>
    </row>
    <row r="254" spans="1:33" s="2" customFormat="1" ht="15">
      <c r="C254" s="4"/>
      <c r="D254" s="4"/>
      <c r="E254" s="4"/>
      <c r="F254" s="4"/>
      <c r="G254" s="4"/>
    </row>
    <row r="255" spans="1:33" s="2" customFormat="1" ht="15">
      <c r="A255" s="62"/>
      <c r="B255" s="62"/>
      <c r="C255" s="63"/>
      <c r="D255" s="63"/>
      <c r="E255" s="63"/>
      <c r="F255" s="63"/>
      <c r="G255" s="63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</row>
    <row r="256" spans="1:33" s="2" customFormat="1" ht="15">
      <c r="A256" s="98" t="s">
        <v>217</v>
      </c>
      <c r="B256" s="98"/>
      <c r="C256" s="63"/>
      <c r="D256" s="64" t="s">
        <v>217</v>
      </c>
      <c r="G256" s="75" t="s">
        <v>240</v>
      </c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U256" s="62"/>
      <c r="V256" s="62"/>
      <c r="W256" s="62"/>
      <c r="X256" s="62"/>
      <c r="Y256" s="62"/>
      <c r="Z256" s="96" t="s">
        <v>217</v>
      </c>
      <c r="AA256" s="96"/>
      <c r="AB256" s="96"/>
      <c r="AC256" s="96"/>
      <c r="AD256" s="96"/>
      <c r="AE256" s="96"/>
      <c r="AF256" s="96"/>
    </row>
    <row r="257" spans="1:32" s="2" customFormat="1" ht="15">
      <c r="A257" s="98" t="s">
        <v>246</v>
      </c>
      <c r="B257" s="98"/>
      <c r="C257" s="98"/>
      <c r="D257" s="63" t="s">
        <v>238</v>
      </c>
      <c r="F257" s="63"/>
      <c r="G257" s="75" t="s">
        <v>241</v>
      </c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U257" s="62"/>
      <c r="V257" s="96" t="s">
        <v>238</v>
      </c>
      <c r="W257" s="96"/>
      <c r="X257" s="96"/>
      <c r="Y257" s="96"/>
      <c r="Z257" s="96"/>
      <c r="AA257" s="96"/>
      <c r="AB257" s="96"/>
      <c r="AC257" s="96"/>
      <c r="AD257" s="96"/>
      <c r="AE257" s="96"/>
      <c r="AF257" s="96"/>
    </row>
    <row r="258" spans="1:32" s="2" customFormat="1" ht="15">
      <c r="A258" s="98" t="s">
        <v>245</v>
      </c>
      <c r="B258" s="98"/>
      <c r="C258" s="98"/>
      <c r="D258" s="63" t="s">
        <v>242</v>
      </c>
      <c r="F258" s="63"/>
      <c r="G258" s="75" t="s">
        <v>243</v>
      </c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U258" s="62"/>
      <c r="V258" s="96" t="s">
        <v>239</v>
      </c>
      <c r="W258" s="96"/>
      <c r="X258" s="96"/>
      <c r="Y258" s="96"/>
      <c r="Z258" s="96"/>
      <c r="AA258" s="96"/>
      <c r="AB258" s="96"/>
      <c r="AC258" s="96"/>
      <c r="AD258" s="96"/>
      <c r="AE258" s="96"/>
      <c r="AF258" s="96"/>
    </row>
    <row r="259" spans="1:32" s="2" customFormat="1" ht="15">
      <c r="A259" s="62"/>
      <c r="B259" s="62"/>
      <c r="C259" s="63"/>
      <c r="D259" s="63"/>
      <c r="E259" s="63"/>
      <c r="F259" s="63"/>
      <c r="G259" s="63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/>
      <c r="AE259" s="62"/>
      <c r="AF259" s="62"/>
    </row>
    <row r="260" spans="1:32" s="2" customFormat="1" ht="15">
      <c r="A260" s="62"/>
      <c r="B260" s="62"/>
      <c r="C260" s="63"/>
      <c r="D260" s="63"/>
      <c r="E260" s="63"/>
      <c r="F260" s="63"/>
      <c r="G260" s="63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  <c r="AE260" s="62"/>
      <c r="AF260" s="62"/>
    </row>
    <row r="261" spans="1:32" s="2" customFormat="1" ht="15">
      <c r="A261" s="96" t="s">
        <v>237</v>
      </c>
      <c r="B261" s="96"/>
      <c r="C261" s="96"/>
      <c r="D261" s="63"/>
      <c r="E261" s="63"/>
      <c r="F261" s="63"/>
      <c r="G261" s="63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</row>
    <row r="262" spans="1:32" s="2" customFormat="1" ht="15">
      <c r="A262" s="62"/>
      <c r="B262" s="62"/>
      <c r="C262" s="63"/>
      <c r="D262" s="63"/>
      <c r="E262" s="63"/>
      <c r="F262" s="63"/>
      <c r="G262" s="63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  <c r="AE262" s="62"/>
      <c r="AF262" s="62"/>
    </row>
    <row r="263" spans="1:32" s="2" customFormat="1" ht="15">
      <c r="A263" s="62"/>
      <c r="B263" s="62"/>
      <c r="C263" s="63"/>
      <c r="D263" s="63"/>
      <c r="E263" s="63"/>
      <c r="F263" s="63"/>
      <c r="G263" s="63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</row>
    <row r="264" spans="1:32" s="2" customFormat="1" ht="15">
      <c r="A264" s="97" t="s">
        <v>218</v>
      </c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</row>
    <row r="265" spans="1:32" s="2" customFormat="1" ht="15">
      <c r="A265" s="97" t="s">
        <v>244</v>
      </c>
      <c r="B265" s="97"/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</row>
    <row r="266" spans="1:32" s="2" customFormat="1" ht="15">
      <c r="A266" s="97" t="s">
        <v>219</v>
      </c>
      <c r="B266" s="97"/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</row>
    <row r="267" spans="1:32" s="2" customFormat="1" ht="15">
      <c r="A267" s="97" t="s">
        <v>220</v>
      </c>
      <c r="B267" s="97"/>
      <c r="C267" s="97"/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</row>
    <row r="268" spans="1:32" s="2" customFormat="1" ht="15">
      <c r="A268" s="62"/>
      <c r="B268" s="62"/>
      <c r="C268" s="63"/>
      <c r="D268" s="63"/>
      <c r="E268" s="63"/>
      <c r="F268" s="63"/>
      <c r="G268" s="63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  <c r="AE268" s="62"/>
      <c r="AF268" s="62"/>
    </row>
    <row r="269" spans="1:32" s="2" customFormat="1" ht="15">
      <c r="A269" s="62"/>
      <c r="B269" s="62"/>
      <c r="C269" s="63"/>
      <c r="D269" s="63"/>
      <c r="E269" s="63"/>
      <c r="F269" s="63"/>
      <c r="G269" s="63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  <c r="AE269" s="62"/>
      <c r="AF269" s="62"/>
    </row>
    <row r="270" spans="1:32" s="2" customFormat="1" ht="15">
      <c r="A270" s="61"/>
      <c r="B270" s="61"/>
      <c r="C270" s="63"/>
      <c r="D270" s="63"/>
      <c r="E270" s="63"/>
      <c r="F270" s="63"/>
      <c r="G270" s="63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  <c r="AF270" s="62"/>
    </row>
    <row r="271" spans="1:32" s="2" customFormat="1" ht="15">
      <c r="A271" s="61"/>
      <c r="B271" s="61"/>
      <c r="C271" s="63"/>
      <c r="D271" s="63"/>
      <c r="E271" s="63"/>
      <c r="F271" s="63"/>
      <c r="G271" s="63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98" t="s">
        <v>221</v>
      </c>
      <c r="Y271" s="98"/>
      <c r="Z271" s="98"/>
      <c r="AA271" s="98"/>
      <c r="AB271" s="98"/>
      <c r="AC271" s="98"/>
      <c r="AD271" s="98"/>
      <c r="AE271" s="98"/>
      <c r="AF271" s="98"/>
    </row>
    <row r="272" spans="1:32" s="2" customFormat="1" ht="15">
      <c r="A272" s="61"/>
      <c r="B272" s="61"/>
      <c r="C272" s="63"/>
      <c r="D272" s="63"/>
      <c r="E272" s="63"/>
      <c r="F272" s="63"/>
      <c r="G272" s="63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96" t="s">
        <v>222</v>
      </c>
      <c r="U272" s="96"/>
      <c r="V272" s="96"/>
      <c r="W272" s="96"/>
      <c r="X272" s="96"/>
      <c r="Y272" s="96"/>
      <c r="Z272" s="96"/>
      <c r="AA272" s="96"/>
      <c r="AB272" s="96"/>
      <c r="AC272" s="96"/>
      <c r="AD272" s="96"/>
      <c r="AE272" s="96"/>
      <c r="AF272" s="96"/>
    </row>
    <row r="273" spans="1:32" s="2" customFormat="1" ht="15">
      <c r="A273" s="61"/>
      <c r="B273" s="61"/>
      <c r="C273" s="63"/>
      <c r="D273" s="63"/>
      <c r="E273" s="63"/>
      <c r="F273" s="63"/>
      <c r="G273" s="63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  <c r="AE273" s="62"/>
      <c r="AF273" s="62"/>
    </row>
    <row r="274" spans="1:32" s="2" customFormat="1" ht="15">
      <c r="A274" s="61"/>
      <c r="B274" s="61"/>
      <c r="C274" s="63"/>
      <c r="D274" s="63"/>
      <c r="E274" s="63"/>
      <c r="F274" s="63"/>
      <c r="G274" s="63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96" t="s">
        <v>223</v>
      </c>
      <c r="U274" s="96"/>
      <c r="V274" s="96"/>
      <c r="W274" s="96"/>
      <c r="X274" s="96"/>
      <c r="Y274" s="96"/>
      <c r="Z274" s="96"/>
      <c r="AA274" s="96"/>
      <c r="AB274" s="96"/>
      <c r="AC274" s="96"/>
      <c r="AD274" s="96"/>
      <c r="AE274" s="96"/>
      <c r="AF274" s="96"/>
    </row>
    <row r="275" spans="1:32" s="2" customFormat="1" ht="15">
      <c r="C275" s="4"/>
      <c r="D275" s="4"/>
      <c r="E275" s="4"/>
      <c r="F275" s="4"/>
      <c r="G275" s="4"/>
    </row>
    <row r="276" spans="1:32" s="2" customFormat="1" ht="15">
      <c r="C276" s="4"/>
      <c r="D276" s="4"/>
      <c r="E276" s="4"/>
      <c r="F276" s="4"/>
      <c r="G276" s="4"/>
    </row>
    <row r="277" spans="1:32" s="2" customFormat="1" ht="15">
      <c r="C277" s="4"/>
      <c r="D277" s="4"/>
      <c r="E277" s="4"/>
      <c r="F277" s="4"/>
      <c r="G277" s="4"/>
    </row>
    <row r="278" spans="1:32" s="2" customFormat="1" ht="15">
      <c r="C278" s="4"/>
      <c r="D278" s="4"/>
      <c r="E278" s="4"/>
      <c r="F278" s="4"/>
      <c r="G278" s="4"/>
    </row>
    <row r="279" spans="1:32" s="2" customFormat="1" ht="15">
      <c r="C279" s="4"/>
      <c r="D279" s="4"/>
      <c r="E279" s="4"/>
      <c r="F279" s="4"/>
      <c r="G279" s="4"/>
    </row>
    <row r="280" spans="1:32" s="2" customFormat="1" ht="15">
      <c r="C280" s="4"/>
      <c r="D280" s="4"/>
      <c r="E280" s="4"/>
      <c r="F280" s="4"/>
      <c r="G280" s="4"/>
    </row>
    <row r="281" spans="1:32" s="2" customFormat="1" ht="15">
      <c r="C281" s="4"/>
      <c r="D281" s="4"/>
      <c r="E281" s="4"/>
      <c r="F281" s="4"/>
      <c r="G281" s="4"/>
    </row>
    <row r="282" spans="1:32" s="2" customFormat="1" ht="15">
      <c r="C282" s="4"/>
      <c r="D282" s="4"/>
      <c r="E282" s="4"/>
      <c r="F282" s="4"/>
      <c r="G282" s="4"/>
    </row>
    <row r="283" spans="1:32" s="2" customFormat="1" ht="15">
      <c r="C283" s="4"/>
      <c r="D283" s="4"/>
      <c r="E283" s="4"/>
      <c r="F283" s="4"/>
      <c r="G283" s="4"/>
    </row>
    <row r="284" spans="1:32" s="2" customFormat="1" ht="15">
      <c r="C284" s="4"/>
      <c r="D284" s="4"/>
      <c r="E284" s="4"/>
      <c r="F284" s="4"/>
      <c r="G284" s="4"/>
    </row>
    <row r="285" spans="1:32">
      <c r="C285" s="3"/>
      <c r="D285" s="3"/>
      <c r="E285" s="3"/>
      <c r="F285" s="3"/>
      <c r="G285" s="3"/>
    </row>
    <row r="286" spans="1:32">
      <c r="C286" s="3"/>
      <c r="D286" s="3"/>
      <c r="E286" s="3"/>
      <c r="F286" s="3"/>
      <c r="G286" s="3"/>
    </row>
    <row r="287" spans="1:32">
      <c r="C287" s="3"/>
      <c r="D287" s="3"/>
      <c r="E287" s="3"/>
      <c r="F287" s="3"/>
      <c r="G287" s="3"/>
    </row>
    <row r="288" spans="1:32">
      <c r="C288" s="3"/>
      <c r="D288" s="3"/>
      <c r="E288" s="3"/>
      <c r="F288" s="3"/>
      <c r="G288" s="3"/>
    </row>
    <row r="289" spans="3:7">
      <c r="C289" s="3"/>
      <c r="D289" s="3"/>
      <c r="E289" s="3"/>
      <c r="F289" s="3"/>
      <c r="G289" s="3"/>
    </row>
    <row r="290" spans="3:7">
      <c r="C290" s="3"/>
      <c r="D290" s="3"/>
      <c r="E290" s="3"/>
      <c r="F290" s="3"/>
      <c r="G290" s="3"/>
    </row>
    <row r="291" spans="3:7">
      <c r="C291" s="3"/>
      <c r="D291" s="3"/>
      <c r="E291" s="3"/>
      <c r="F291" s="3"/>
      <c r="G291" s="3"/>
    </row>
    <row r="292" spans="3:7">
      <c r="C292" s="3"/>
      <c r="D292" s="3"/>
      <c r="E292" s="3"/>
      <c r="F292" s="3"/>
      <c r="G292" s="3"/>
    </row>
    <row r="293" spans="3:7">
      <c r="C293" s="3"/>
      <c r="D293" s="3"/>
      <c r="E293" s="3"/>
      <c r="F293" s="3"/>
      <c r="G293" s="3"/>
    </row>
    <row r="294" spans="3:7">
      <c r="C294" s="3"/>
      <c r="D294" s="3"/>
      <c r="E294" s="3"/>
      <c r="F294" s="3"/>
      <c r="G294" s="3"/>
    </row>
    <row r="295" spans="3:7">
      <c r="C295" s="3"/>
      <c r="D295" s="3"/>
      <c r="E295" s="3"/>
      <c r="F295" s="3"/>
      <c r="G295" s="3"/>
    </row>
    <row r="296" spans="3:7">
      <c r="C296" s="3"/>
      <c r="D296" s="3"/>
      <c r="E296" s="3"/>
      <c r="F296" s="3"/>
      <c r="G296" s="3"/>
    </row>
    <row r="297" spans="3:7">
      <c r="C297" s="3"/>
      <c r="D297" s="3"/>
      <c r="E297" s="3"/>
      <c r="F297" s="3"/>
      <c r="G297" s="3"/>
    </row>
    <row r="298" spans="3:7">
      <c r="C298" s="3"/>
      <c r="D298" s="3"/>
      <c r="E298" s="3"/>
      <c r="F298" s="3"/>
      <c r="G298" s="3"/>
    </row>
    <row r="299" spans="3:7">
      <c r="C299" s="3"/>
      <c r="D299" s="3"/>
      <c r="E299" s="3"/>
      <c r="F299" s="3"/>
      <c r="G299" s="3"/>
    </row>
    <row r="300" spans="3:7">
      <c r="C300" s="3"/>
      <c r="D300" s="3"/>
      <c r="E300" s="3"/>
      <c r="F300" s="3"/>
      <c r="G300" s="3"/>
    </row>
    <row r="301" spans="3:7">
      <c r="C301" s="3"/>
      <c r="D301" s="3"/>
      <c r="E301" s="3"/>
      <c r="F301" s="3"/>
      <c r="G301" s="3"/>
    </row>
    <row r="302" spans="3:7">
      <c r="C302" s="3"/>
      <c r="D302" s="3"/>
      <c r="E302" s="3"/>
      <c r="F302" s="3"/>
      <c r="G302" s="3"/>
    </row>
    <row r="303" spans="3:7">
      <c r="C303" s="3"/>
      <c r="D303" s="3"/>
      <c r="E303" s="3"/>
      <c r="F303" s="3"/>
      <c r="G303" s="3"/>
    </row>
    <row r="304" spans="3:7">
      <c r="C304" s="3"/>
      <c r="D304" s="3"/>
      <c r="E304" s="3"/>
      <c r="F304" s="3"/>
      <c r="G304" s="3"/>
    </row>
    <row r="305" spans="3:7">
      <c r="C305" s="3"/>
      <c r="D305" s="3"/>
      <c r="E305" s="3"/>
      <c r="F305" s="3"/>
      <c r="G305" s="3"/>
    </row>
    <row r="306" spans="3:7">
      <c r="C306" s="3"/>
      <c r="D306" s="3"/>
      <c r="E306" s="3"/>
      <c r="F306" s="3"/>
      <c r="G306" s="3"/>
    </row>
    <row r="307" spans="3:7">
      <c r="C307" s="3"/>
      <c r="D307" s="3"/>
      <c r="E307" s="3"/>
      <c r="F307" s="3"/>
      <c r="G307" s="3"/>
    </row>
    <row r="308" spans="3:7">
      <c r="C308" s="3"/>
      <c r="D308" s="3"/>
      <c r="E308" s="3"/>
      <c r="F308" s="3"/>
      <c r="G308" s="3"/>
    </row>
    <row r="309" spans="3:7">
      <c r="C309" s="3"/>
      <c r="D309" s="3"/>
      <c r="E309" s="3"/>
      <c r="F309" s="3"/>
      <c r="G309" s="3"/>
    </row>
    <row r="310" spans="3:7">
      <c r="C310" s="3"/>
      <c r="D310" s="3"/>
      <c r="E310" s="3"/>
      <c r="F310" s="3"/>
      <c r="G310" s="3"/>
    </row>
    <row r="311" spans="3:7">
      <c r="C311" s="3"/>
      <c r="D311" s="3"/>
      <c r="E311" s="3"/>
      <c r="F311" s="3"/>
      <c r="G311" s="3"/>
    </row>
    <row r="312" spans="3:7">
      <c r="C312" s="3"/>
      <c r="D312" s="3"/>
      <c r="E312" s="3"/>
      <c r="F312" s="3"/>
      <c r="G312" s="3"/>
    </row>
    <row r="313" spans="3:7">
      <c r="C313" s="3"/>
      <c r="D313" s="3"/>
      <c r="E313" s="3"/>
      <c r="F313" s="3"/>
      <c r="G313" s="3"/>
    </row>
    <row r="314" spans="3:7">
      <c r="C314" s="3"/>
      <c r="D314" s="3"/>
      <c r="E314" s="3"/>
      <c r="F314" s="3"/>
      <c r="G314" s="3"/>
    </row>
    <row r="315" spans="3:7">
      <c r="C315" s="3"/>
      <c r="D315" s="3"/>
      <c r="E315" s="3"/>
      <c r="F315" s="3"/>
      <c r="G315" s="3"/>
    </row>
    <row r="316" spans="3:7">
      <c r="C316" s="3"/>
      <c r="D316" s="3"/>
      <c r="E316" s="3"/>
      <c r="F316" s="3"/>
      <c r="G316" s="3"/>
    </row>
    <row r="317" spans="3:7">
      <c r="C317" s="3"/>
      <c r="D317" s="3"/>
      <c r="E317" s="3"/>
      <c r="F317" s="3"/>
      <c r="G317" s="3"/>
    </row>
    <row r="318" spans="3:7">
      <c r="C318" s="3"/>
      <c r="D318" s="3"/>
      <c r="E318" s="3"/>
      <c r="F318" s="3"/>
      <c r="G318" s="3"/>
    </row>
    <row r="319" spans="3:7">
      <c r="C319" s="3"/>
      <c r="D319" s="3"/>
      <c r="E319" s="3"/>
      <c r="F319" s="3"/>
      <c r="G319" s="3"/>
    </row>
    <row r="320" spans="3:7">
      <c r="C320" s="3"/>
      <c r="D320" s="3"/>
      <c r="E320" s="3"/>
      <c r="F320" s="3"/>
      <c r="G320" s="3"/>
    </row>
    <row r="321" spans="3:7">
      <c r="C321" s="3"/>
      <c r="D321" s="3"/>
      <c r="E321" s="3"/>
      <c r="F321" s="3"/>
      <c r="G321" s="3"/>
    </row>
    <row r="322" spans="3:7">
      <c r="C322" s="3"/>
      <c r="D322" s="3"/>
      <c r="E322" s="3"/>
      <c r="F322" s="3"/>
      <c r="G322" s="3"/>
    </row>
    <row r="323" spans="3:7">
      <c r="C323" s="3"/>
      <c r="D323" s="3"/>
      <c r="E323" s="3"/>
      <c r="F323" s="3"/>
      <c r="G323" s="3"/>
    </row>
    <row r="324" spans="3:7">
      <c r="C324" s="3"/>
      <c r="D324" s="3"/>
      <c r="E324" s="3"/>
      <c r="F324" s="3"/>
      <c r="G324" s="3"/>
    </row>
    <row r="325" spans="3:7">
      <c r="C325" s="3"/>
      <c r="D325" s="3"/>
      <c r="E325" s="3"/>
      <c r="F325" s="3"/>
      <c r="G325" s="3"/>
    </row>
    <row r="326" spans="3:7">
      <c r="C326" s="3"/>
      <c r="D326" s="3"/>
      <c r="E326" s="3"/>
      <c r="F326" s="3"/>
      <c r="G326" s="3"/>
    </row>
    <row r="327" spans="3:7">
      <c r="C327" s="3"/>
      <c r="D327" s="3"/>
      <c r="E327" s="3"/>
      <c r="F327" s="3"/>
      <c r="G327" s="3"/>
    </row>
    <row r="328" spans="3:7">
      <c r="C328" s="3"/>
      <c r="D328" s="3"/>
      <c r="E328" s="3"/>
      <c r="F328" s="3"/>
      <c r="G328" s="3"/>
    </row>
    <row r="329" spans="3:7">
      <c r="C329" s="3"/>
      <c r="D329" s="3"/>
      <c r="E329" s="3"/>
      <c r="F329" s="3"/>
      <c r="G329" s="3"/>
    </row>
    <row r="330" spans="3:7">
      <c r="C330" s="3"/>
      <c r="D330" s="3"/>
      <c r="E330" s="3"/>
      <c r="F330" s="3"/>
      <c r="G330" s="3"/>
    </row>
    <row r="331" spans="3:7">
      <c r="C331" s="3"/>
      <c r="D331" s="3"/>
      <c r="E331" s="3"/>
      <c r="F331" s="3"/>
      <c r="G331" s="3"/>
    </row>
    <row r="332" spans="3:7">
      <c r="C332" s="3"/>
      <c r="D332" s="3"/>
      <c r="E332" s="3"/>
      <c r="F332" s="3"/>
      <c r="G332" s="3"/>
    </row>
    <row r="333" spans="3:7">
      <c r="C333" s="3"/>
      <c r="D333" s="3"/>
      <c r="E333" s="3"/>
      <c r="F333" s="3"/>
      <c r="G333" s="3"/>
    </row>
    <row r="334" spans="3:7">
      <c r="C334" s="3"/>
      <c r="D334" s="3"/>
      <c r="E334" s="3"/>
      <c r="F334" s="3"/>
      <c r="G334" s="3"/>
    </row>
    <row r="335" spans="3:7">
      <c r="C335" s="3"/>
      <c r="D335" s="3"/>
      <c r="E335" s="3"/>
      <c r="F335" s="3"/>
      <c r="G335" s="3"/>
    </row>
    <row r="336" spans="3:7">
      <c r="C336" s="3"/>
      <c r="D336" s="3"/>
      <c r="E336" s="3"/>
      <c r="F336" s="3"/>
      <c r="G336" s="3"/>
    </row>
    <row r="337" spans="3:7">
      <c r="C337" s="3"/>
      <c r="D337" s="3"/>
      <c r="E337" s="3"/>
      <c r="F337" s="3"/>
      <c r="G337" s="3"/>
    </row>
    <row r="338" spans="3:7">
      <c r="C338" s="3"/>
      <c r="D338" s="3"/>
      <c r="E338" s="3"/>
      <c r="F338" s="3"/>
      <c r="G338" s="3"/>
    </row>
    <row r="339" spans="3:7">
      <c r="C339" s="3"/>
      <c r="D339" s="3"/>
      <c r="E339" s="3"/>
      <c r="F339" s="3"/>
      <c r="G339" s="3"/>
    </row>
    <row r="340" spans="3:7">
      <c r="C340" s="3"/>
      <c r="D340" s="3"/>
      <c r="E340" s="3"/>
      <c r="F340" s="3"/>
      <c r="G340" s="3"/>
    </row>
    <row r="341" spans="3:7">
      <c r="C341" s="3"/>
      <c r="D341" s="3"/>
      <c r="E341" s="3"/>
      <c r="F341" s="3"/>
      <c r="G341" s="3"/>
    </row>
    <row r="342" spans="3:7">
      <c r="C342" s="3"/>
      <c r="D342" s="3"/>
      <c r="E342" s="3"/>
      <c r="F342" s="3"/>
      <c r="G342" s="3"/>
    </row>
    <row r="343" spans="3:7">
      <c r="C343" s="3"/>
      <c r="D343" s="3"/>
      <c r="E343" s="3"/>
      <c r="F343" s="3"/>
      <c r="G343" s="3"/>
    </row>
    <row r="344" spans="3:7">
      <c r="C344" s="3"/>
      <c r="D344" s="3"/>
      <c r="E344" s="3"/>
      <c r="F344" s="3"/>
      <c r="G344" s="3"/>
    </row>
    <row r="345" spans="3:7">
      <c r="C345" s="3"/>
      <c r="D345" s="3"/>
      <c r="E345" s="3"/>
      <c r="F345" s="3"/>
      <c r="G345" s="3"/>
    </row>
    <row r="346" spans="3:7">
      <c r="C346" s="3"/>
      <c r="D346" s="3"/>
      <c r="E346" s="3"/>
      <c r="F346" s="3"/>
      <c r="G346" s="3"/>
    </row>
    <row r="347" spans="3:7">
      <c r="C347" s="3"/>
      <c r="D347" s="3"/>
      <c r="E347" s="3"/>
      <c r="F347" s="3"/>
      <c r="G347" s="3"/>
    </row>
    <row r="348" spans="3:7">
      <c r="C348" s="3"/>
      <c r="D348" s="3"/>
      <c r="E348" s="3"/>
      <c r="F348" s="3"/>
      <c r="G348" s="3"/>
    </row>
    <row r="349" spans="3:7">
      <c r="C349" s="3"/>
      <c r="D349" s="3"/>
      <c r="E349" s="3"/>
      <c r="F349" s="3"/>
      <c r="G349" s="3"/>
    </row>
    <row r="350" spans="3:7">
      <c r="C350" s="3"/>
      <c r="D350" s="3"/>
      <c r="E350" s="3"/>
      <c r="F350" s="3"/>
      <c r="G350" s="3"/>
    </row>
    <row r="351" spans="3:7">
      <c r="C351" s="3"/>
      <c r="D351" s="3"/>
      <c r="E351" s="3"/>
      <c r="F351" s="3"/>
      <c r="G351" s="3"/>
    </row>
    <row r="352" spans="3:7">
      <c r="C352" s="3"/>
      <c r="D352" s="3"/>
      <c r="E352" s="3"/>
      <c r="F352" s="3"/>
      <c r="G352" s="3"/>
    </row>
    <row r="353" spans="3:7">
      <c r="C353" s="3"/>
      <c r="D353" s="3"/>
      <c r="E353" s="3"/>
      <c r="F353" s="3"/>
      <c r="G353" s="3"/>
    </row>
    <row r="354" spans="3:7">
      <c r="C354" s="3"/>
      <c r="D354" s="3"/>
      <c r="E354" s="3"/>
      <c r="F354" s="3"/>
      <c r="G354" s="3"/>
    </row>
    <row r="355" spans="3:7">
      <c r="C355" s="3"/>
      <c r="D355" s="3"/>
      <c r="E355" s="3"/>
      <c r="F355" s="3"/>
      <c r="G355" s="3"/>
    </row>
    <row r="356" spans="3:7">
      <c r="C356" s="3"/>
      <c r="D356" s="3"/>
      <c r="E356" s="3"/>
      <c r="F356" s="3"/>
      <c r="G356" s="3"/>
    </row>
    <row r="357" spans="3:7">
      <c r="C357" s="3"/>
      <c r="D357" s="3"/>
      <c r="E357" s="3"/>
      <c r="F357" s="3"/>
      <c r="G357" s="3"/>
    </row>
    <row r="358" spans="3:7">
      <c r="C358" s="3"/>
      <c r="D358" s="3"/>
      <c r="E358" s="3"/>
      <c r="F358" s="3"/>
      <c r="G358" s="3"/>
    </row>
    <row r="359" spans="3:7">
      <c r="C359" s="3"/>
      <c r="D359" s="3"/>
      <c r="E359" s="3"/>
      <c r="F359" s="3"/>
      <c r="G359" s="3"/>
    </row>
    <row r="360" spans="3:7">
      <c r="C360" s="3"/>
      <c r="D360" s="3"/>
      <c r="E360" s="3"/>
      <c r="F360" s="3"/>
      <c r="G360" s="3"/>
    </row>
    <row r="361" spans="3:7">
      <c r="C361" s="3"/>
      <c r="D361" s="3"/>
      <c r="E361" s="3"/>
      <c r="F361" s="3"/>
      <c r="G361" s="3"/>
    </row>
    <row r="362" spans="3:7">
      <c r="C362" s="3"/>
      <c r="D362" s="3"/>
      <c r="E362" s="3"/>
      <c r="F362" s="3"/>
      <c r="G362" s="3"/>
    </row>
    <row r="363" spans="3:7">
      <c r="C363" s="3"/>
      <c r="D363" s="3"/>
      <c r="E363" s="3"/>
      <c r="F363" s="3"/>
      <c r="G363" s="3"/>
    </row>
    <row r="364" spans="3:7">
      <c r="C364" s="3"/>
      <c r="D364" s="3"/>
      <c r="E364" s="3"/>
      <c r="F364" s="3"/>
      <c r="G364" s="3"/>
    </row>
    <row r="365" spans="3:7">
      <c r="C365" s="3"/>
      <c r="D365" s="3"/>
      <c r="E365" s="3"/>
      <c r="F365" s="3"/>
      <c r="G365" s="3"/>
    </row>
    <row r="366" spans="3:7">
      <c r="C366" s="3"/>
      <c r="D366" s="3"/>
      <c r="E366" s="3"/>
      <c r="F366" s="3"/>
      <c r="G366" s="3"/>
    </row>
    <row r="367" spans="3:7">
      <c r="C367" s="3"/>
      <c r="D367" s="3"/>
      <c r="E367" s="3"/>
      <c r="F367" s="3"/>
      <c r="G367" s="3"/>
    </row>
    <row r="368" spans="3:7">
      <c r="C368" s="3"/>
      <c r="D368" s="3"/>
      <c r="E368" s="3"/>
      <c r="F368" s="3"/>
      <c r="G368" s="3"/>
    </row>
    <row r="369" spans="3:7">
      <c r="C369" s="3"/>
      <c r="D369" s="3"/>
      <c r="E369" s="3"/>
      <c r="F369" s="3"/>
      <c r="G369" s="3"/>
    </row>
    <row r="370" spans="3:7">
      <c r="C370" s="3"/>
      <c r="D370" s="3"/>
      <c r="E370" s="3"/>
      <c r="F370" s="3"/>
      <c r="G370" s="3"/>
    </row>
    <row r="371" spans="3:7">
      <c r="C371" s="3"/>
      <c r="D371" s="3"/>
      <c r="E371" s="3"/>
      <c r="F371" s="3"/>
      <c r="G371" s="3"/>
    </row>
    <row r="372" spans="3:7">
      <c r="C372" s="3"/>
      <c r="D372" s="3"/>
      <c r="E372" s="3"/>
      <c r="F372" s="3"/>
      <c r="G372" s="3"/>
    </row>
    <row r="373" spans="3:7">
      <c r="C373" s="3"/>
      <c r="D373" s="3"/>
      <c r="E373" s="3"/>
      <c r="F373" s="3"/>
      <c r="G373" s="3"/>
    </row>
    <row r="374" spans="3:7">
      <c r="C374" s="3"/>
      <c r="D374" s="3"/>
      <c r="E374" s="3"/>
      <c r="F374" s="3"/>
      <c r="G374" s="3"/>
    </row>
    <row r="375" spans="3:7">
      <c r="C375" s="3"/>
      <c r="D375" s="3"/>
      <c r="E375" s="3"/>
      <c r="F375" s="3"/>
      <c r="G375" s="3"/>
    </row>
    <row r="376" spans="3:7">
      <c r="C376" s="3"/>
      <c r="D376" s="3"/>
      <c r="E376" s="3"/>
      <c r="F376" s="3"/>
      <c r="G376" s="3"/>
    </row>
    <row r="377" spans="3:7">
      <c r="C377" s="3"/>
      <c r="D377" s="3"/>
      <c r="E377" s="3"/>
      <c r="F377" s="3"/>
      <c r="G377" s="3"/>
    </row>
    <row r="378" spans="3:7">
      <c r="C378" s="3"/>
      <c r="D378" s="3"/>
      <c r="E378" s="3"/>
      <c r="F378" s="3"/>
      <c r="G378" s="3"/>
    </row>
    <row r="379" spans="3:7">
      <c r="C379" s="3"/>
      <c r="D379" s="3"/>
      <c r="E379" s="3"/>
      <c r="F379" s="3"/>
      <c r="G379" s="3"/>
    </row>
    <row r="380" spans="3:7">
      <c r="C380" s="3"/>
      <c r="D380" s="3"/>
      <c r="E380" s="3"/>
      <c r="F380" s="3"/>
      <c r="G380" s="3"/>
    </row>
    <row r="381" spans="3:7">
      <c r="C381" s="3"/>
      <c r="D381" s="3"/>
      <c r="E381" s="3"/>
      <c r="F381" s="3"/>
      <c r="G381" s="3"/>
    </row>
    <row r="382" spans="3:7">
      <c r="C382" s="3"/>
      <c r="D382" s="3"/>
      <c r="E382" s="3"/>
      <c r="F382" s="3"/>
      <c r="G382" s="3"/>
    </row>
    <row r="383" spans="3:7">
      <c r="C383" s="3"/>
      <c r="D383" s="3"/>
      <c r="E383" s="3"/>
      <c r="F383" s="3"/>
      <c r="G383" s="3"/>
    </row>
    <row r="384" spans="3:7">
      <c r="C384" s="3"/>
      <c r="D384" s="3"/>
      <c r="E384" s="3"/>
      <c r="F384" s="3"/>
      <c r="G384" s="3"/>
    </row>
    <row r="385" spans="3:7">
      <c r="C385" s="3"/>
      <c r="D385" s="3"/>
      <c r="E385" s="3"/>
      <c r="F385" s="3"/>
      <c r="G385" s="3"/>
    </row>
    <row r="386" spans="3:7">
      <c r="C386" s="3"/>
      <c r="D386" s="3"/>
      <c r="E386" s="3"/>
      <c r="F386" s="3"/>
      <c r="G386" s="3"/>
    </row>
    <row r="387" spans="3:7">
      <c r="C387" s="3"/>
      <c r="D387" s="3"/>
      <c r="E387" s="3"/>
      <c r="F387" s="3"/>
      <c r="G387" s="3"/>
    </row>
    <row r="388" spans="3:7">
      <c r="C388" s="3"/>
      <c r="D388" s="3"/>
      <c r="E388" s="3"/>
      <c r="F388" s="3"/>
      <c r="G388" s="3"/>
    </row>
    <row r="389" spans="3:7">
      <c r="C389" s="3"/>
      <c r="D389" s="3"/>
      <c r="E389" s="3"/>
      <c r="F389" s="3"/>
      <c r="G389" s="3"/>
    </row>
    <row r="390" spans="3:7">
      <c r="C390" s="3"/>
      <c r="D390" s="3"/>
      <c r="E390" s="3"/>
      <c r="F390" s="3"/>
      <c r="G390" s="3"/>
    </row>
    <row r="391" spans="3:7">
      <c r="C391" s="3"/>
      <c r="D391" s="3"/>
      <c r="E391" s="3"/>
      <c r="F391" s="3"/>
      <c r="G391" s="3"/>
    </row>
    <row r="392" spans="3:7">
      <c r="C392" s="3"/>
      <c r="D392" s="3"/>
      <c r="E392" s="3"/>
      <c r="F392" s="3"/>
      <c r="G392" s="3"/>
    </row>
    <row r="393" spans="3:7">
      <c r="C393" s="3"/>
      <c r="D393" s="3"/>
      <c r="E393" s="3"/>
      <c r="F393" s="3"/>
      <c r="G393" s="3"/>
    </row>
    <row r="394" spans="3:7">
      <c r="C394" s="3"/>
      <c r="D394" s="3"/>
      <c r="E394" s="3"/>
      <c r="F394" s="3"/>
      <c r="G394" s="3"/>
    </row>
    <row r="395" spans="3:7">
      <c r="C395" s="3"/>
      <c r="D395" s="3"/>
      <c r="E395" s="3"/>
      <c r="F395" s="3"/>
      <c r="G395" s="3"/>
    </row>
    <row r="396" spans="3:7">
      <c r="C396" s="3"/>
      <c r="D396" s="3"/>
      <c r="E396" s="3"/>
      <c r="F396" s="3"/>
      <c r="G396" s="3"/>
    </row>
    <row r="397" spans="3:7">
      <c r="C397" s="3"/>
      <c r="D397" s="3"/>
      <c r="E397" s="3"/>
      <c r="F397" s="3"/>
      <c r="G397" s="3"/>
    </row>
    <row r="398" spans="3:7">
      <c r="C398" s="3"/>
      <c r="D398" s="3"/>
      <c r="E398" s="3"/>
      <c r="F398" s="3"/>
      <c r="G398" s="3"/>
    </row>
    <row r="399" spans="3:7">
      <c r="C399" s="3"/>
      <c r="D399" s="3"/>
      <c r="E399" s="3"/>
      <c r="F399" s="3"/>
      <c r="G399" s="3"/>
    </row>
    <row r="400" spans="3:7">
      <c r="C400" s="3"/>
      <c r="D400" s="3"/>
      <c r="E400" s="3"/>
      <c r="F400" s="3"/>
      <c r="G400" s="3"/>
    </row>
    <row r="401" spans="3:7">
      <c r="C401" s="3"/>
      <c r="D401" s="3"/>
      <c r="E401" s="3"/>
      <c r="F401" s="3"/>
      <c r="G401" s="3"/>
    </row>
    <row r="402" spans="3:7">
      <c r="C402" s="3"/>
      <c r="D402" s="3"/>
      <c r="E402" s="3"/>
      <c r="F402" s="3"/>
      <c r="G402" s="3"/>
    </row>
    <row r="403" spans="3:7">
      <c r="C403" s="3"/>
      <c r="D403" s="3"/>
      <c r="E403" s="3"/>
      <c r="F403" s="3"/>
      <c r="G403" s="3"/>
    </row>
    <row r="404" spans="3:7">
      <c r="C404" s="3"/>
      <c r="D404" s="3"/>
      <c r="E404" s="3"/>
      <c r="F404" s="3"/>
      <c r="G404" s="3"/>
    </row>
    <row r="405" spans="3:7">
      <c r="C405" s="3"/>
      <c r="D405" s="3"/>
      <c r="E405" s="3"/>
      <c r="F405" s="3"/>
      <c r="G405" s="3"/>
    </row>
    <row r="406" spans="3:7">
      <c r="C406" s="3"/>
      <c r="D406" s="3"/>
      <c r="E406" s="3"/>
      <c r="F406" s="3"/>
      <c r="G406" s="3"/>
    </row>
    <row r="407" spans="3:7">
      <c r="C407" s="3"/>
      <c r="D407" s="3"/>
      <c r="E407" s="3"/>
      <c r="F407" s="3"/>
      <c r="G407" s="3"/>
    </row>
    <row r="408" spans="3:7">
      <c r="C408" s="3"/>
      <c r="D408" s="3"/>
      <c r="E408" s="3"/>
      <c r="F408" s="3"/>
      <c r="G408" s="3"/>
    </row>
    <row r="409" spans="3:7">
      <c r="C409" s="3"/>
      <c r="D409" s="3"/>
      <c r="E409" s="3"/>
      <c r="F409" s="3"/>
      <c r="G409" s="3"/>
    </row>
    <row r="410" spans="3:7">
      <c r="C410" s="3"/>
      <c r="D410" s="3"/>
      <c r="E410" s="3"/>
      <c r="F410" s="3"/>
      <c r="G410" s="3"/>
    </row>
    <row r="411" spans="3:7">
      <c r="C411" s="3"/>
      <c r="D411" s="3"/>
      <c r="E411" s="3"/>
      <c r="F411" s="3"/>
      <c r="G411" s="3"/>
    </row>
    <row r="412" spans="3:7">
      <c r="C412" s="3"/>
      <c r="D412" s="3"/>
      <c r="E412" s="3"/>
      <c r="F412" s="3"/>
      <c r="G412" s="3"/>
    </row>
    <row r="413" spans="3:7">
      <c r="C413" s="3"/>
      <c r="D413" s="3"/>
      <c r="E413" s="3"/>
      <c r="F413" s="3"/>
      <c r="G413" s="3"/>
    </row>
    <row r="414" spans="3:7">
      <c r="C414" s="3"/>
      <c r="D414" s="3"/>
      <c r="E414" s="3"/>
      <c r="F414" s="3"/>
      <c r="G414" s="3"/>
    </row>
    <row r="415" spans="3:7">
      <c r="C415" s="3"/>
      <c r="D415" s="3"/>
      <c r="E415" s="3"/>
      <c r="F415" s="3"/>
      <c r="G415" s="3"/>
    </row>
    <row r="416" spans="3:7">
      <c r="C416" s="3"/>
      <c r="D416" s="3"/>
      <c r="E416" s="3"/>
      <c r="F416" s="3"/>
      <c r="G416" s="3"/>
    </row>
    <row r="417" spans="3:7">
      <c r="C417" s="3"/>
      <c r="D417" s="3"/>
      <c r="E417" s="3"/>
      <c r="F417" s="3"/>
      <c r="G417" s="3"/>
    </row>
    <row r="418" spans="3:7">
      <c r="C418" s="3"/>
      <c r="D418" s="3"/>
      <c r="E418" s="3"/>
      <c r="F418" s="3"/>
      <c r="G418" s="3"/>
    </row>
    <row r="419" spans="3:7">
      <c r="C419" s="3"/>
      <c r="D419" s="3"/>
      <c r="E419" s="3"/>
      <c r="F419" s="3"/>
      <c r="G419" s="3"/>
    </row>
    <row r="420" spans="3:7">
      <c r="C420" s="3"/>
      <c r="D420" s="3"/>
      <c r="E420" s="3"/>
      <c r="F420" s="3"/>
      <c r="G420" s="3"/>
    </row>
    <row r="421" spans="3:7">
      <c r="C421" s="3"/>
      <c r="D421" s="3"/>
      <c r="E421" s="3"/>
      <c r="F421" s="3"/>
      <c r="G421" s="3"/>
    </row>
    <row r="422" spans="3:7">
      <c r="C422" s="3"/>
      <c r="D422" s="3"/>
      <c r="E422" s="3"/>
      <c r="F422" s="3"/>
      <c r="G422" s="3"/>
    </row>
    <row r="423" spans="3:7">
      <c r="C423" s="3"/>
      <c r="D423" s="3"/>
      <c r="E423" s="3"/>
      <c r="F423" s="3"/>
      <c r="G423" s="3"/>
    </row>
    <row r="424" spans="3:7">
      <c r="C424" s="3"/>
      <c r="D424" s="3"/>
      <c r="E424" s="3"/>
      <c r="F424" s="3"/>
      <c r="G424" s="3"/>
    </row>
    <row r="425" spans="3:7">
      <c r="C425" s="3"/>
      <c r="D425" s="3"/>
      <c r="E425" s="3"/>
      <c r="F425" s="3"/>
      <c r="G425" s="3"/>
    </row>
    <row r="426" spans="3:7">
      <c r="C426" s="3"/>
      <c r="D426" s="3"/>
      <c r="E426" s="3"/>
      <c r="F426" s="3"/>
      <c r="G426" s="3"/>
    </row>
    <row r="427" spans="3:7">
      <c r="C427" s="3"/>
      <c r="D427" s="3"/>
      <c r="E427" s="3"/>
      <c r="F427" s="3"/>
      <c r="G427" s="3"/>
    </row>
    <row r="428" spans="3:7">
      <c r="C428" s="3"/>
      <c r="D428" s="3"/>
      <c r="E428" s="3"/>
      <c r="F428" s="3"/>
      <c r="G428" s="3"/>
    </row>
    <row r="429" spans="3:7">
      <c r="C429" s="3"/>
      <c r="D429" s="3"/>
      <c r="E429" s="3"/>
      <c r="F429" s="3"/>
      <c r="G429" s="3"/>
    </row>
    <row r="430" spans="3:7">
      <c r="C430" s="3"/>
      <c r="D430" s="3"/>
      <c r="E430" s="3"/>
      <c r="F430" s="3"/>
      <c r="G430" s="3"/>
    </row>
    <row r="431" spans="3:7">
      <c r="C431" s="3"/>
      <c r="D431" s="3"/>
      <c r="E431" s="3"/>
      <c r="F431" s="3"/>
      <c r="G431" s="3"/>
    </row>
    <row r="432" spans="3:7">
      <c r="C432" s="3"/>
      <c r="D432" s="3"/>
      <c r="E432" s="3"/>
      <c r="F432" s="3"/>
      <c r="G432" s="3"/>
    </row>
    <row r="433" spans="3:7">
      <c r="C433" s="3"/>
      <c r="D433" s="3"/>
      <c r="E433" s="3"/>
      <c r="F433" s="3"/>
      <c r="G433" s="3"/>
    </row>
    <row r="434" spans="3:7">
      <c r="C434" s="3"/>
      <c r="D434" s="3"/>
      <c r="E434" s="3"/>
      <c r="F434" s="3"/>
      <c r="G434" s="3"/>
    </row>
    <row r="435" spans="3:7">
      <c r="C435" s="3"/>
      <c r="D435" s="3"/>
      <c r="E435" s="3"/>
      <c r="F435" s="3"/>
      <c r="G435" s="3"/>
    </row>
    <row r="436" spans="3:7">
      <c r="C436" s="3"/>
      <c r="D436" s="3"/>
      <c r="E436" s="3"/>
      <c r="F436" s="3"/>
      <c r="G436" s="3"/>
    </row>
    <row r="437" spans="3:7">
      <c r="C437" s="3"/>
      <c r="D437" s="3"/>
      <c r="E437" s="3"/>
      <c r="F437" s="3"/>
      <c r="G437" s="3"/>
    </row>
    <row r="438" spans="3:7">
      <c r="C438" s="3"/>
      <c r="D438" s="3"/>
      <c r="E438" s="3"/>
      <c r="F438" s="3"/>
      <c r="G438" s="3"/>
    </row>
    <row r="439" spans="3:7">
      <c r="C439" s="3"/>
      <c r="D439" s="3"/>
      <c r="E439" s="3"/>
      <c r="F439" s="3"/>
      <c r="G439" s="3"/>
    </row>
    <row r="440" spans="3:7">
      <c r="C440" s="3"/>
      <c r="D440" s="3"/>
      <c r="E440" s="3"/>
      <c r="F440" s="3"/>
      <c r="G440" s="3"/>
    </row>
    <row r="441" spans="3:7">
      <c r="C441" s="3"/>
      <c r="D441" s="3"/>
      <c r="E441" s="3"/>
      <c r="F441" s="3"/>
      <c r="G441" s="3"/>
    </row>
    <row r="442" spans="3:7">
      <c r="C442" s="3"/>
      <c r="D442" s="3"/>
      <c r="E442" s="3"/>
      <c r="F442" s="3"/>
      <c r="G442" s="3"/>
    </row>
    <row r="443" spans="3:7">
      <c r="C443" s="3"/>
      <c r="D443" s="3"/>
      <c r="E443" s="3"/>
      <c r="F443" s="3"/>
      <c r="G443" s="3"/>
    </row>
    <row r="444" spans="3:7">
      <c r="C444" s="3"/>
      <c r="D444" s="3"/>
      <c r="E444" s="3"/>
      <c r="F444" s="3"/>
      <c r="G444" s="3"/>
    </row>
    <row r="445" spans="3:7">
      <c r="C445" s="3"/>
      <c r="D445" s="3"/>
      <c r="E445" s="3"/>
      <c r="F445" s="3"/>
      <c r="G445" s="3"/>
    </row>
    <row r="446" spans="3:7">
      <c r="C446" s="3"/>
      <c r="D446" s="3"/>
      <c r="E446" s="3"/>
      <c r="F446" s="3"/>
      <c r="G446" s="3"/>
    </row>
    <row r="447" spans="3:7">
      <c r="C447" s="3"/>
      <c r="D447" s="3"/>
      <c r="E447" s="3"/>
      <c r="F447" s="3"/>
      <c r="G447" s="3"/>
    </row>
    <row r="448" spans="3:7">
      <c r="C448" s="3"/>
      <c r="D448" s="3"/>
      <c r="E448" s="3"/>
      <c r="F448" s="3"/>
      <c r="G448" s="3"/>
    </row>
    <row r="449" spans="3:7">
      <c r="C449" s="3"/>
      <c r="D449" s="3"/>
      <c r="E449" s="3"/>
      <c r="F449" s="3"/>
      <c r="G449" s="3"/>
    </row>
    <row r="450" spans="3:7">
      <c r="C450" s="3"/>
      <c r="D450" s="3"/>
      <c r="E450" s="3"/>
      <c r="F450" s="3"/>
      <c r="G450" s="3"/>
    </row>
    <row r="451" spans="3:7">
      <c r="C451" s="3"/>
      <c r="D451" s="3"/>
      <c r="E451" s="3"/>
      <c r="F451" s="3"/>
      <c r="G451" s="3"/>
    </row>
    <row r="452" spans="3:7">
      <c r="C452" s="3"/>
      <c r="D452" s="3"/>
      <c r="E452" s="3"/>
      <c r="F452" s="3"/>
      <c r="G452" s="3"/>
    </row>
    <row r="453" spans="3:7">
      <c r="C453" s="3"/>
      <c r="D453" s="3"/>
      <c r="E453" s="3"/>
      <c r="F453" s="3"/>
      <c r="G453" s="3"/>
    </row>
    <row r="454" spans="3:7">
      <c r="C454" s="3"/>
      <c r="D454" s="3"/>
      <c r="E454" s="3"/>
      <c r="F454" s="3"/>
      <c r="G454" s="3"/>
    </row>
    <row r="455" spans="3:7">
      <c r="C455" s="3"/>
      <c r="D455" s="3"/>
      <c r="E455" s="3"/>
      <c r="F455" s="3"/>
      <c r="G455" s="3"/>
    </row>
    <row r="456" spans="3:7">
      <c r="C456" s="3"/>
      <c r="D456" s="3"/>
      <c r="E456" s="3"/>
      <c r="F456" s="3"/>
      <c r="G456" s="3"/>
    </row>
    <row r="457" spans="3:7">
      <c r="C457" s="3"/>
      <c r="D457" s="3"/>
      <c r="E457" s="3"/>
      <c r="F457" s="3"/>
      <c r="G457" s="3"/>
    </row>
    <row r="458" spans="3:7">
      <c r="C458" s="3"/>
      <c r="D458" s="3"/>
      <c r="E458" s="3"/>
      <c r="F458" s="3"/>
      <c r="G458" s="3"/>
    </row>
    <row r="459" spans="3:7">
      <c r="C459" s="3"/>
      <c r="D459" s="3"/>
      <c r="E459" s="3"/>
      <c r="F459" s="3"/>
      <c r="G459" s="3"/>
    </row>
    <row r="460" spans="3:7">
      <c r="C460" s="3"/>
      <c r="D460" s="3"/>
      <c r="E460" s="3"/>
      <c r="F460" s="3"/>
      <c r="G460" s="3"/>
    </row>
    <row r="461" spans="3:7">
      <c r="C461" s="3"/>
      <c r="D461" s="3"/>
      <c r="E461" s="3"/>
      <c r="F461" s="3"/>
      <c r="G461" s="3"/>
    </row>
    <row r="462" spans="3:7">
      <c r="C462" s="3"/>
      <c r="D462" s="3"/>
      <c r="E462" s="3"/>
      <c r="F462" s="3"/>
      <c r="G462" s="3"/>
    </row>
    <row r="463" spans="3:7">
      <c r="C463" s="3"/>
      <c r="D463" s="3"/>
      <c r="E463" s="3"/>
      <c r="F463" s="3"/>
      <c r="G463" s="3"/>
    </row>
    <row r="464" spans="3:7">
      <c r="C464" s="3"/>
      <c r="D464" s="3"/>
      <c r="E464" s="3"/>
      <c r="F464" s="3"/>
      <c r="G464" s="3"/>
    </row>
    <row r="465" spans="3:7">
      <c r="C465" s="3"/>
      <c r="D465" s="3"/>
      <c r="E465" s="3"/>
      <c r="F465" s="3"/>
      <c r="G465" s="3"/>
    </row>
    <row r="466" spans="3:7">
      <c r="C466" s="3"/>
      <c r="D466" s="3"/>
      <c r="E466" s="3"/>
      <c r="F466" s="3"/>
      <c r="G466" s="3"/>
    </row>
    <row r="467" spans="3:7">
      <c r="C467" s="3"/>
      <c r="D467" s="3"/>
      <c r="E467" s="3"/>
      <c r="F467" s="3"/>
      <c r="G467" s="3"/>
    </row>
    <row r="468" spans="3:7">
      <c r="C468" s="3"/>
      <c r="D468" s="3"/>
      <c r="E468" s="3"/>
      <c r="F468" s="3"/>
      <c r="G468" s="3"/>
    </row>
    <row r="469" spans="3:7">
      <c r="C469" s="3"/>
      <c r="D469" s="3"/>
      <c r="E469" s="3"/>
      <c r="F469" s="3"/>
      <c r="G469" s="3"/>
    </row>
    <row r="470" spans="3:7">
      <c r="C470" s="3"/>
      <c r="D470" s="3"/>
      <c r="E470" s="3"/>
      <c r="F470" s="3"/>
      <c r="G470" s="3"/>
    </row>
    <row r="471" spans="3:7">
      <c r="C471" s="3"/>
      <c r="D471" s="3"/>
      <c r="E471" s="3"/>
      <c r="F471" s="3"/>
      <c r="G471" s="3"/>
    </row>
    <row r="472" spans="3:7">
      <c r="C472" s="3"/>
      <c r="D472" s="3"/>
      <c r="E472" s="3"/>
      <c r="F472" s="3"/>
      <c r="G472" s="3"/>
    </row>
    <row r="473" spans="3:7">
      <c r="C473" s="3"/>
      <c r="D473" s="3"/>
      <c r="E473" s="3"/>
      <c r="F473" s="3"/>
      <c r="G473" s="3"/>
    </row>
    <row r="474" spans="3:7">
      <c r="C474" s="3"/>
      <c r="D474" s="3"/>
      <c r="E474" s="3"/>
      <c r="F474" s="3"/>
      <c r="G474" s="3"/>
    </row>
    <row r="475" spans="3:7">
      <c r="C475" s="3"/>
      <c r="D475" s="3"/>
      <c r="E475" s="3"/>
      <c r="F475" s="3"/>
      <c r="G475" s="3"/>
    </row>
    <row r="476" spans="3:7">
      <c r="C476" s="3"/>
      <c r="D476" s="3"/>
      <c r="E476" s="3"/>
      <c r="F476" s="3"/>
      <c r="G476" s="3"/>
    </row>
    <row r="477" spans="3:7">
      <c r="C477" s="3"/>
      <c r="D477" s="3"/>
      <c r="E477" s="3"/>
      <c r="F477" s="3"/>
      <c r="G477" s="3"/>
    </row>
    <row r="478" spans="3:7">
      <c r="C478" s="3"/>
      <c r="D478" s="3"/>
      <c r="E478" s="3"/>
      <c r="F478" s="3"/>
      <c r="G478" s="3"/>
    </row>
    <row r="479" spans="3:7">
      <c r="C479" s="3"/>
      <c r="D479" s="3"/>
      <c r="E479" s="3"/>
      <c r="F479" s="3"/>
      <c r="G479" s="3"/>
    </row>
    <row r="480" spans="3:7">
      <c r="C480" s="3"/>
      <c r="D480" s="3"/>
      <c r="E480" s="3"/>
      <c r="F480" s="3"/>
      <c r="G480" s="3"/>
    </row>
    <row r="481" spans="3:7">
      <c r="C481" s="3"/>
      <c r="D481" s="3"/>
      <c r="E481" s="3"/>
      <c r="F481" s="3"/>
      <c r="G481" s="3"/>
    </row>
    <row r="482" spans="3:7">
      <c r="C482" s="3"/>
      <c r="D482" s="3"/>
      <c r="E482" s="3"/>
      <c r="F482" s="3"/>
      <c r="G482" s="3"/>
    </row>
    <row r="483" spans="3:7">
      <c r="C483" s="3"/>
      <c r="D483" s="3"/>
      <c r="E483" s="3"/>
      <c r="F483" s="3"/>
      <c r="G483" s="3"/>
    </row>
    <row r="484" spans="3:7">
      <c r="C484" s="3"/>
      <c r="D484" s="3"/>
      <c r="E484" s="3"/>
      <c r="F484" s="3"/>
      <c r="G484" s="3"/>
    </row>
    <row r="485" spans="3:7">
      <c r="C485" s="3"/>
      <c r="D485" s="3"/>
      <c r="E485" s="3"/>
      <c r="F485" s="3"/>
      <c r="G485" s="3"/>
    </row>
    <row r="486" spans="3:7">
      <c r="C486" s="3"/>
      <c r="D486" s="3"/>
      <c r="E486" s="3"/>
      <c r="F486" s="3"/>
      <c r="G486" s="3"/>
    </row>
    <row r="487" spans="3:7">
      <c r="C487" s="3"/>
      <c r="D487" s="3"/>
      <c r="E487" s="3"/>
      <c r="F487" s="3"/>
      <c r="G487" s="3"/>
    </row>
    <row r="488" spans="3:7">
      <c r="C488" s="3"/>
      <c r="D488" s="3"/>
      <c r="E488" s="3"/>
      <c r="F488" s="3"/>
      <c r="G488" s="3"/>
    </row>
    <row r="489" spans="3:7">
      <c r="C489" s="3"/>
      <c r="D489" s="3"/>
      <c r="E489" s="3"/>
      <c r="F489" s="3"/>
      <c r="G489" s="3"/>
    </row>
    <row r="490" spans="3:7">
      <c r="C490" s="3"/>
      <c r="D490" s="3"/>
      <c r="E490" s="3"/>
      <c r="F490" s="3"/>
      <c r="G490" s="3"/>
    </row>
    <row r="491" spans="3:7">
      <c r="C491" s="3"/>
      <c r="D491" s="3"/>
      <c r="E491" s="3"/>
      <c r="F491" s="3"/>
      <c r="G491" s="3"/>
    </row>
    <row r="492" spans="3:7">
      <c r="C492" s="3"/>
      <c r="D492" s="3"/>
      <c r="E492" s="3"/>
      <c r="F492" s="3"/>
      <c r="G492" s="3"/>
    </row>
    <row r="493" spans="3:7">
      <c r="C493" s="3"/>
      <c r="D493" s="3"/>
      <c r="E493" s="3"/>
      <c r="F493" s="3"/>
      <c r="G493" s="3"/>
    </row>
    <row r="494" spans="3:7">
      <c r="C494" s="3"/>
      <c r="D494" s="3"/>
      <c r="E494" s="3"/>
      <c r="F494" s="3"/>
      <c r="G494" s="3"/>
    </row>
    <row r="495" spans="3:7">
      <c r="C495" s="3"/>
      <c r="D495" s="3"/>
      <c r="E495" s="3"/>
      <c r="F495" s="3"/>
      <c r="G495" s="3"/>
    </row>
    <row r="496" spans="3:7">
      <c r="C496" s="3"/>
      <c r="D496" s="3"/>
      <c r="E496" s="3"/>
      <c r="F496" s="3"/>
      <c r="G496" s="3"/>
    </row>
    <row r="497" spans="3:7">
      <c r="C497" s="3"/>
      <c r="D497" s="3"/>
      <c r="E497" s="3"/>
      <c r="F497" s="3"/>
      <c r="G497" s="3"/>
    </row>
    <row r="498" spans="3:7">
      <c r="C498" s="3"/>
      <c r="D498" s="3"/>
      <c r="E498" s="3"/>
      <c r="F498" s="3"/>
      <c r="G498" s="3"/>
    </row>
    <row r="499" spans="3:7">
      <c r="C499" s="3"/>
      <c r="D499" s="3"/>
      <c r="E499" s="3"/>
      <c r="F499" s="3"/>
      <c r="G499" s="3"/>
    </row>
    <row r="500" spans="3:7">
      <c r="C500" s="3"/>
      <c r="D500" s="3"/>
      <c r="E500" s="3"/>
      <c r="F500" s="3"/>
      <c r="G500" s="3"/>
    </row>
    <row r="501" spans="3:7">
      <c r="C501" s="3"/>
      <c r="D501" s="3"/>
      <c r="E501" s="3"/>
      <c r="F501" s="3"/>
      <c r="G501" s="3"/>
    </row>
    <row r="502" spans="3:7">
      <c r="C502" s="3"/>
      <c r="D502" s="3"/>
      <c r="E502" s="3"/>
      <c r="F502" s="3"/>
      <c r="G502" s="3"/>
    </row>
    <row r="503" spans="3:7">
      <c r="C503" s="3"/>
      <c r="D503" s="3"/>
      <c r="E503" s="3"/>
      <c r="F503" s="3"/>
      <c r="G503" s="3"/>
    </row>
    <row r="504" spans="3:7">
      <c r="C504" s="3"/>
      <c r="D504" s="3"/>
      <c r="E504" s="3"/>
      <c r="F504" s="3"/>
      <c r="G504" s="3"/>
    </row>
    <row r="505" spans="3:7">
      <c r="C505" s="3"/>
      <c r="D505" s="3"/>
      <c r="E505" s="3"/>
      <c r="F505" s="3"/>
      <c r="G505" s="3"/>
    </row>
    <row r="506" spans="3:7">
      <c r="C506" s="3"/>
      <c r="D506" s="3"/>
      <c r="E506" s="3"/>
      <c r="F506" s="3"/>
      <c r="G506" s="3"/>
    </row>
    <row r="507" spans="3:7">
      <c r="C507" s="3"/>
      <c r="D507" s="3"/>
      <c r="E507" s="3"/>
      <c r="F507" s="3"/>
      <c r="G507" s="3"/>
    </row>
    <row r="508" spans="3:7">
      <c r="C508" s="3"/>
      <c r="D508" s="3"/>
      <c r="E508" s="3"/>
      <c r="F508" s="3"/>
      <c r="G508" s="3"/>
    </row>
    <row r="509" spans="3:7">
      <c r="C509" s="3"/>
      <c r="D509" s="3"/>
      <c r="E509" s="3"/>
      <c r="F509" s="3"/>
      <c r="G509" s="3"/>
    </row>
    <row r="510" spans="3:7">
      <c r="C510" s="3"/>
      <c r="D510" s="3"/>
      <c r="E510" s="3"/>
      <c r="F510" s="3"/>
      <c r="G510" s="3"/>
    </row>
    <row r="511" spans="3:7">
      <c r="C511" s="3"/>
      <c r="D511" s="3"/>
      <c r="E511" s="3"/>
      <c r="F511" s="3"/>
      <c r="G511" s="3"/>
    </row>
    <row r="512" spans="3:7">
      <c r="C512" s="3"/>
      <c r="D512" s="3"/>
      <c r="E512" s="3"/>
      <c r="F512" s="3"/>
      <c r="G512" s="3"/>
    </row>
    <row r="513" spans="3:7">
      <c r="C513" s="3"/>
      <c r="D513" s="3"/>
      <c r="E513" s="3"/>
      <c r="F513" s="3"/>
      <c r="G513" s="3"/>
    </row>
    <row r="514" spans="3:7">
      <c r="C514" s="3"/>
      <c r="D514" s="3"/>
      <c r="E514" s="3"/>
      <c r="F514" s="3"/>
      <c r="G514" s="3"/>
    </row>
    <row r="515" spans="3:7">
      <c r="C515" s="3"/>
      <c r="D515" s="3"/>
      <c r="E515" s="3"/>
      <c r="F515" s="3"/>
      <c r="G515" s="3"/>
    </row>
    <row r="516" spans="3:7">
      <c r="C516" s="3"/>
      <c r="D516" s="3"/>
      <c r="E516" s="3"/>
      <c r="F516" s="3"/>
      <c r="G516" s="3"/>
    </row>
    <row r="517" spans="3:7">
      <c r="C517" s="3"/>
      <c r="D517" s="3"/>
      <c r="E517" s="3"/>
      <c r="F517" s="3"/>
      <c r="G517" s="3"/>
    </row>
    <row r="518" spans="3:7">
      <c r="C518" s="3"/>
      <c r="D518" s="3"/>
      <c r="E518" s="3"/>
      <c r="F518" s="3"/>
      <c r="G518" s="3"/>
    </row>
    <row r="519" spans="3:7">
      <c r="C519" s="3"/>
      <c r="D519" s="3"/>
      <c r="E519" s="3"/>
      <c r="F519" s="3"/>
      <c r="G519" s="3"/>
    </row>
    <row r="520" spans="3:7">
      <c r="C520" s="3"/>
      <c r="D520" s="3"/>
      <c r="E520" s="3"/>
      <c r="F520" s="3"/>
      <c r="G520" s="3"/>
    </row>
    <row r="521" spans="3:7">
      <c r="C521" s="3"/>
      <c r="D521" s="3"/>
      <c r="E521" s="3"/>
      <c r="F521" s="3"/>
      <c r="G521" s="3"/>
    </row>
    <row r="522" spans="3:7">
      <c r="C522" s="3"/>
      <c r="D522" s="3"/>
      <c r="E522" s="3"/>
      <c r="F522" s="3"/>
      <c r="G522" s="3"/>
    </row>
    <row r="523" spans="3:7">
      <c r="C523" s="3"/>
      <c r="D523" s="3"/>
      <c r="E523" s="3"/>
      <c r="F523" s="3"/>
      <c r="G523" s="3"/>
    </row>
    <row r="524" spans="3:7">
      <c r="C524" s="3"/>
      <c r="D524" s="3"/>
      <c r="E524" s="3"/>
      <c r="F524" s="3"/>
      <c r="G524" s="3"/>
    </row>
    <row r="525" spans="3:7">
      <c r="C525" s="3"/>
      <c r="D525" s="3"/>
      <c r="E525" s="3"/>
      <c r="F525" s="3"/>
      <c r="G525" s="3"/>
    </row>
    <row r="526" spans="3:7">
      <c r="C526" s="3"/>
      <c r="D526" s="3"/>
      <c r="E526" s="3"/>
      <c r="F526" s="3"/>
      <c r="G526" s="3"/>
    </row>
    <row r="527" spans="3:7">
      <c r="C527" s="3"/>
      <c r="D527" s="3"/>
      <c r="E527" s="3"/>
      <c r="F527" s="3"/>
      <c r="G527" s="3"/>
    </row>
    <row r="528" spans="3:7">
      <c r="C528" s="3"/>
      <c r="D528" s="3"/>
      <c r="E528" s="3"/>
      <c r="F528" s="3"/>
      <c r="G528" s="3"/>
    </row>
    <row r="529" spans="3:7">
      <c r="C529" s="3"/>
      <c r="D529" s="3"/>
      <c r="E529" s="3"/>
      <c r="F529" s="3"/>
      <c r="G529" s="3"/>
    </row>
    <row r="530" spans="3:7">
      <c r="C530" s="3"/>
      <c r="D530" s="3"/>
      <c r="E530" s="3"/>
      <c r="F530" s="3"/>
      <c r="G530" s="3"/>
    </row>
    <row r="531" spans="3:7">
      <c r="C531" s="3"/>
      <c r="D531" s="3"/>
      <c r="E531" s="3"/>
      <c r="F531" s="3"/>
      <c r="G531" s="3"/>
    </row>
    <row r="532" spans="3:7">
      <c r="C532" s="3"/>
      <c r="D532" s="3"/>
      <c r="E532" s="3"/>
      <c r="F532" s="3"/>
      <c r="G532" s="3"/>
    </row>
    <row r="533" spans="3:7">
      <c r="C533" s="3"/>
      <c r="D533" s="3"/>
      <c r="E533" s="3"/>
      <c r="F533" s="3"/>
      <c r="G533" s="3"/>
    </row>
    <row r="534" spans="3:7">
      <c r="C534" s="3"/>
      <c r="D534" s="3"/>
      <c r="E534" s="3"/>
      <c r="F534" s="3"/>
      <c r="G534" s="3"/>
    </row>
    <row r="535" spans="3:7">
      <c r="C535" s="3"/>
      <c r="D535" s="3"/>
      <c r="E535" s="3"/>
      <c r="F535" s="3"/>
      <c r="G535" s="3"/>
    </row>
    <row r="536" spans="3:7">
      <c r="C536" s="3"/>
      <c r="D536" s="3"/>
      <c r="E536" s="3"/>
      <c r="F536" s="3"/>
      <c r="G536" s="3"/>
    </row>
    <row r="537" spans="3:7">
      <c r="C537" s="3"/>
      <c r="D537" s="3"/>
      <c r="E537" s="3"/>
      <c r="F537" s="3"/>
      <c r="G537" s="3"/>
    </row>
    <row r="538" spans="3:7">
      <c r="C538" s="3"/>
      <c r="D538" s="3"/>
      <c r="E538" s="3"/>
      <c r="F538" s="3"/>
      <c r="G538" s="3"/>
    </row>
    <row r="539" spans="3:7">
      <c r="C539" s="3"/>
      <c r="D539" s="3"/>
      <c r="E539" s="3"/>
      <c r="F539" s="3"/>
      <c r="G539" s="3"/>
    </row>
    <row r="540" spans="3:7">
      <c r="C540" s="3"/>
      <c r="D540" s="3"/>
      <c r="E540" s="3"/>
      <c r="F540" s="3"/>
      <c r="G540" s="3"/>
    </row>
    <row r="541" spans="3:7">
      <c r="C541" s="3"/>
      <c r="D541" s="3"/>
      <c r="E541" s="3"/>
      <c r="F541" s="3"/>
      <c r="G541" s="3"/>
    </row>
    <row r="542" spans="3:7">
      <c r="C542" s="3"/>
      <c r="D542" s="3"/>
      <c r="E542" s="3"/>
      <c r="F542" s="3"/>
      <c r="G542" s="3"/>
    </row>
    <row r="543" spans="3:7">
      <c r="C543" s="3"/>
      <c r="D543" s="3"/>
      <c r="E543" s="3"/>
      <c r="F543" s="3"/>
      <c r="G543" s="3"/>
    </row>
    <row r="544" spans="3:7">
      <c r="C544" s="3"/>
      <c r="D544" s="3"/>
      <c r="E544" s="3"/>
      <c r="F544" s="3"/>
      <c r="G544" s="3"/>
    </row>
    <row r="545" spans="3:7">
      <c r="C545" s="3"/>
      <c r="D545" s="3"/>
      <c r="E545" s="3"/>
      <c r="F545" s="3"/>
      <c r="G545" s="3"/>
    </row>
    <row r="546" spans="3:7">
      <c r="C546" s="3"/>
      <c r="D546" s="3"/>
      <c r="E546" s="3"/>
      <c r="F546" s="3"/>
      <c r="G546" s="3"/>
    </row>
    <row r="547" spans="3:7">
      <c r="C547" s="3"/>
      <c r="D547" s="3"/>
      <c r="E547" s="3"/>
      <c r="F547" s="3"/>
      <c r="G547" s="3"/>
    </row>
    <row r="548" spans="3:7">
      <c r="C548" s="3"/>
      <c r="D548" s="3"/>
      <c r="E548" s="3"/>
      <c r="F548" s="3"/>
      <c r="G548" s="3"/>
    </row>
    <row r="549" spans="3:7">
      <c r="C549" s="3"/>
      <c r="D549" s="3"/>
      <c r="E549" s="3"/>
      <c r="F549" s="3"/>
      <c r="G549" s="3"/>
    </row>
    <row r="550" spans="3:7">
      <c r="C550" s="3"/>
      <c r="D550" s="3"/>
      <c r="E550" s="3"/>
      <c r="F550" s="3"/>
      <c r="G550" s="3"/>
    </row>
    <row r="551" spans="3:7">
      <c r="C551" s="3"/>
      <c r="D551" s="3"/>
      <c r="E551" s="3"/>
      <c r="F551" s="3"/>
      <c r="G551" s="3"/>
    </row>
    <row r="552" spans="3:7">
      <c r="C552" s="3"/>
      <c r="D552" s="3"/>
      <c r="E552" s="3"/>
      <c r="F552" s="3"/>
      <c r="G552" s="3"/>
    </row>
    <row r="553" spans="3:7">
      <c r="C553" s="3"/>
      <c r="D553" s="3"/>
      <c r="E553" s="3"/>
      <c r="F553" s="3"/>
      <c r="G553" s="3"/>
    </row>
    <row r="554" spans="3:7">
      <c r="C554" s="3"/>
      <c r="D554" s="3"/>
      <c r="E554" s="3"/>
      <c r="F554" s="3"/>
      <c r="G554" s="3"/>
    </row>
    <row r="555" spans="3:7">
      <c r="C555" s="3"/>
      <c r="D555" s="3"/>
      <c r="E555" s="3"/>
      <c r="F555" s="3"/>
      <c r="G555" s="3"/>
    </row>
    <row r="556" spans="3:7">
      <c r="C556" s="3"/>
      <c r="D556" s="3"/>
      <c r="E556" s="3"/>
      <c r="F556" s="3"/>
      <c r="G556" s="3"/>
    </row>
    <row r="557" spans="3:7">
      <c r="C557" s="3"/>
      <c r="D557" s="3"/>
      <c r="E557" s="3"/>
      <c r="F557" s="3"/>
      <c r="G557" s="3"/>
    </row>
    <row r="558" spans="3:7">
      <c r="C558" s="3"/>
      <c r="D558" s="3"/>
      <c r="E558" s="3"/>
      <c r="F558" s="3"/>
      <c r="G558" s="3"/>
    </row>
    <row r="559" spans="3:7">
      <c r="C559" s="3"/>
      <c r="D559" s="3"/>
      <c r="E559" s="3"/>
      <c r="F559" s="3"/>
      <c r="G559" s="3"/>
    </row>
    <row r="560" spans="3:7">
      <c r="C560" s="3"/>
      <c r="D560" s="3"/>
      <c r="E560" s="3"/>
      <c r="F560" s="3"/>
      <c r="G560" s="3"/>
    </row>
    <row r="561" spans="3:7">
      <c r="C561" s="3"/>
      <c r="D561" s="3"/>
      <c r="E561" s="3"/>
      <c r="F561" s="3"/>
      <c r="G561" s="3"/>
    </row>
    <row r="562" spans="3:7">
      <c r="C562" s="3"/>
      <c r="D562" s="3"/>
      <c r="E562" s="3"/>
      <c r="F562" s="3"/>
      <c r="G562" s="3"/>
    </row>
    <row r="563" spans="3:7">
      <c r="C563" s="3"/>
      <c r="D563" s="3"/>
      <c r="E563" s="3"/>
      <c r="F563" s="3"/>
      <c r="G563" s="3"/>
    </row>
    <row r="564" spans="3:7">
      <c r="C564" s="3"/>
      <c r="D564" s="3"/>
      <c r="E564" s="3"/>
      <c r="F564" s="3"/>
      <c r="G564" s="3"/>
    </row>
    <row r="565" spans="3:7">
      <c r="C565" s="3"/>
      <c r="D565" s="3"/>
      <c r="E565" s="3"/>
      <c r="F565" s="3"/>
      <c r="G565" s="3"/>
    </row>
    <row r="566" spans="3:7">
      <c r="C566" s="3"/>
      <c r="D566" s="3"/>
      <c r="E566" s="3"/>
      <c r="F566" s="3"/>
      <c r="G566" s="3"/>
    </row>
    <row r="567" spans="3:7">
      <c r="C567" s="3"/>
      <c r="D567" s="3"/>
      <c r="E567" s="3"/>
      <c r="F567" s="3"/>
      <c r="G567" s="3"/>
    </row>
    <row r="568" spans="3:7">
      <c r="C568" s="3"/>
      <c r="D568" s="3"/>
      <c r="E568" s="3"/>
      <c r="F568" s="3"/>
      <c r="G568" s="3"/>
    </row>
    <row r="569" spans="3:7">
      <c r="C569" s="3"/>
      <c r="D569" s="3"/>
      <c r="E569" s="3"/>
      <c r="F569" s="3"/>
      <c r="G569" s="3"/>
    </row>
    <row r="570" spans="3:7">
      <c r="C570" s="3"/>
      <c r="D570" s="3"/>
      <c r="E570" s="3"/>
      <c r="F570" s="3"/>
      <c r="G570" s="3"/>
    </row>
    <row r="571" spans="3:7">
      <c r="C571" s="3"/>
      <c r="D571" s="3"/>
      <c r="E571" s="3"/>
      <c r="F571" s="3"/>
      <c r="G571" s="3"/>
    </row>
    <row r="572" spans="3:7">
      <c r="C572" s="3"/>
      <c r="D572" s="3"/>
      <c r="E572" s="3"/>
      <c r="F572" s="3"/>
      <c r="G572" s="3"/>
    </row>
    <row r="573" spans="3:7">
      <c r="C573" s="3"/>
      <c r="D573" s="3"/>
      <c r="E573" s="3"/>
      <c r="F573" s="3"/>
      <c r="G573" s="3"/>
    </row>
    <row r="574" spans="3:7">
      <c r="C574" s="3"/>
      <c r="D574" s="3"/>
      <c r="E574" s="3"/>
      <c r="F574" s="3"/>
      <c r="G574" s="3"/>
    </row>
    <row r="575" spans="3:7">
      <c r="C575" s="3"/>
      <c r="D575" s="3"/>
      <c r="E575" s="3"/>
      <c r="F575" s="3"/>
      <c r="G575" s="3"/>
    </row>
    <row r="576" spans="3:7">
      <c r="C576" s="3"/>
      <c r="D576" s="3"/>
      <c r="E576" s="3"/>
      <c r="F576" s="3"/>
      <c r="G576" s="3"/>
    </row>
    <row r="577" spans="3:7">
      <c r="C577" s="3"/>
      <c r="D577" s="3"/>
      <c r="E577" s="3"/>
      <c r="F577" s="3"/>
      <c r="G577" s="3"/>
    </row>
    <row r="578" spans="3:7">
      <c r="C578" s="3"/>
      <c r="D578" s="3"/>
      <c r="E578" s="3"/>
      <c r="F578" s="3"/>
      <c r="G578" s="3"/>
    </row>
    <row r="579" spans="3:7">
      <c r="C579" s="3"/>
      <c r="D579" s="3"/>
      <c r="E579" s="3"/>
      <c r="F579" s="3"/>
      <c r="G579" s="3"/>
    </row>
    <row r="580" spans="3:7">
      <c r="C580" s="3"/>
      <c r="D580" s="3"/>
      <c r="E580" s="3"/>
      <c r="F580" s="3"/>
      <c r="G580" s="3"/>
    </row>
    <row r="581" spans="3:7">
      <c r="C581" s="3"/>
      <c r="D581" s="3"/>
      <c r="E581" s="3"/>
      <c r="F581" s="3"/>
      <c r="G581" s="3"/>
    </row>
    <row r="582" spans="3:7">
      <c r="C582" s="3"/>
      <c r="D582" s="3"/>
      <c r="E582" s="3"/>
      <c r="F582" s="3"/>
      <c r="G582" s="3"/>
    </row>
    <row r="583" spans="3:7">
      <c r="C583" s="3"/>
      <c r="D583" s="3"/>
      <c r="E583" s="3"/>
      <c r="F583" s="3"/>
      <c r="G583" s="3"/>
    </row>
    <row r="584" spans="3:7">
      <c r="C584" s="3"/>
      <c r="D584" s="3"/>
      <c r="E584" s="3"/>
      <c r="F584" s="3"/>
      <c r="G584" s="3"/>
    </row>
    <row r="585" spans="3:7">
      <c r="C585" s="3"/>
      <c r="D585" s="3"/>
      <c r="E585" s="3"/>
      <c r="F585" s="3"/>
      <c r="G585" s="3"/>
    </row>
    <row r="586" spans="3:7">
      <c r="C586" s="3"/>
      <c r="D586" s="3"/>
      <c r="E586" s="3"/>
      <c r="F586" s="3"/>
      <c r="G586" s="3"/>
    </row>
    <row r="587" spans="3:7">
      <c r="C587" s="3"/>
      <c r="D587" s="3"/>
      <c r="E587" s="3"/>
      <c r="F587" s="3"/>
      <c r="G587" s="3"/>
    </row>
    <row r="588" spans="3:7">
      <c r="C588" s="3"/>
      <c r="D588" s="3"/>
      <c r="E588" s="3"/>
      <c r="F588" s="3"/>
      <c r="G588" s="3"/>
    </row>
    <row r="589" spans="3:7">
      <c r="C589" s="3"/>
      <c r="D589" s="3"/>
      <c r="E589" s="3"/>
      <c r="F589" s="3"/>
      <c r="G589" s="3"/>
    </row>
    <row r="590" spans="3:7">
      <c r="C590" s="3"/>
      <c r="D590" s="3"/>
      <c r="E590" s="3"/>
      <c r="F590" s="3"/>
      <c r="G590" s="3"/>
    </row>
    <row r="591" spans="3:7">
      <c r="C591" s="3"/>
      <c r="D591" s="3"/>
      <c r="E591" s="3"/>
      <c r="F591" s="3"/>
      <c r="G591" s="3"/>
    </row>
    <row r="592" spans="3:7">
      <c r="C592" s="3"/>
      <c r="D592" s="3"/>
      <c r="E592" s="3"/>
      <c r="F592" s="3"/>
      <c r="G592" s="3"/>
    </row>
    <row r="593" spans="3:7">
      <c r="C593" s="3"/>
      <c r="D593" s="3"/>
      <c r="E593" s="3"/>
      <c r="F593" s="3"/>
      <c r="G593" s="3"/>
    </row>
    <row r="594" spans="3:7">
      <c r="C594" s="3"/>
      <c r="D594" s="3"/>
      <c r="E594" s="3"/>
      <c r="F594" s="3"/>
      <c r="G594" s="3"/>
    </row>
    <row r="595" spans="3:7">
      <c r="C595" s="3"/>
      <c r="D595" s="3"/>
      <c r="E595" s="3"/>
      <c r="F595" s="3"/>
      <c r="G595" s="3"/>
    </row>
    <row r="596" spans="3:7">
      <c r="C596" s="3"/>
      <c r="D596" s="3"/>
      <c r="E596" s="3"/>
      <c r="F596" s="3"/>
      <c r="G596" s="3"/>
    </row>
    <row r="597" spans="3:7">
      <c r="C597" s="3"/>
      <c r="D597" s="3"/>
      <c r="E597" s="3"/>
      <c r="F597" s="3"/>
      <c r="G597" s="3"/>
    </row>
    <row r="598" spans="3:7">
      <c r="C598" s="3"/>
      <c r="D598" s="3"/>
      <c r="E598" s="3"/>
      <c r="F598" s="3"/>
      <c r="G598" s="3"/>
    </row>
    <row r="599" spans="3:7">
      <c r="C599" s="3"/>
      <c r="D599" s="3"/>
      <c r="E599" s="3"/>
      <c r="F599" s="3"/>
      <c r="G599" s="3"/>
    </row>
    <row r="600" spans="3:7">
      <c r="C600" s="3"/>
      <c r="D600" s="3"/>
      <c r="E600" s="3"/>
      <c r="F600" s="3"/>
      <c r="G600" s="3"/>
    </row>
    <row r="601" spans="3:7">
      <c r="C601" s="3"/>
      <c r="D601" s="3"/>
      <c r="E601" s="3"/>
      <c r="F601" s="3"/>
      <c r="G601" s="3"/>
    </row>
    <row r="602" spans="3:7">
      <c r="C602" s="3"/>
      <c r="D602" s="3"/>
      <c r="E602" s="3"/>
      <c r="F602" s="3"/>
      <c r="G602" s="3"/>
    </row>
    <row r="603" spans="3:7">
      <c r="C603" s="3"/>
      <c r="D603" s="3"/>
      <c r="E603" s="3"/>
      <c r="F603" s="3"/>
      <c r="G603" s="3"/>
    </row>
    <row r="604" spans="3:7">
      <c r="C604" s="3"/>
      <c r="D604" s="3"/>
      <c r="E604" s="3"/>
      <c r="F604" s="3"/>
      <c r="G604" s="3"/>
    </row>
    <row r="605" spans="3:7">
      <c r="C605" s="3"/>
      <c r="D605" s="3"/>
      <c r="E605" s="3"/>
      <c r="F605" s="3"/>
      <c r="G605" s="3"/>
    </row>
    <row r="606" spans="3:7">
      <c r="C606" s="3"/>
      <c r="D606" s="3"/>
      <c r="E606" s="3"/>
      <c r="F606" s="3"/>
      <c r="G606" s="3"/>
    </row>
    <row r="607" spans="3:7">
      <c r="C607" s="3"/>
      <c r="D607" s="3"/>
      <c r="E607" s="3"/>
      <c r="F607" s="3"/>
      <c r="G607" s="3"/>
    </row>
    <row r="608" spans="3:7">
      <c r="C608" s="3"/>
      <c r="D608" s="3"/>
      <c r="E608" s="3"/>
      <c r="F608" s="3"/>
      <c r="G608" s="3"/>
    </row>
    <row r="609" spans="3:7">
      <c r="C609" s="3"/>
      <c r="D609" s="3"/>
      <c r="E609" s="3"/>
      <c r="F609" s="3"/>
      <c r="G609" s="3"/>
    </row>
    <row r="610" spans="3:7">
      <c r="C610" s="3"/>
      <c r="D610" s="3"/>
      <c r="E610" s="3"/>
      <c r="F610" s="3"/>
      <c r="G610" s="3"/>
    </row>
    <row r="611" spans="3:7">
      <c r="C611" s="3"/>
      <c r="D611" s="3"/>
      <c r="E611" s="3"/>
      <c r="F611" s="3"/>
      <c r="G611" s="3"/>
    </row>
    <row r="612" spans="3:7">
      <c r="C612" s="3"/>
      <c r="D612" s="3"/>
      <c r="E612" s="3"/>
      <c r="F612" s="3"/>
      <c r="G612" s="3"/>
    </row>
    <row r="613" spans="3:7">
      <c r="C613" s="3"/>
      <c r="D613" s="3"/>
      <c r="E613" s="3"/>
      <c r="F613" s="3"/>
      <c r="G613" s="3"/>
    </row>
    <row r="614" spans="3:7">
      <c r="C614" s="3"/>
      <c r="D614" s="3"/>
      <c r="E614" s="3"/>
      <c r="F614" s="3"/>
      <c r="G614" s="3"/>
    </row>
    <row r="615" spans="3:7">
      <c r="C615" s="3"/>
      <c r="D615" s="3"/>
      <c r="E615" s="3"/>
      <c r="F615" s="3"/>
      <c r="G615" s="3"/>
    </row>
    <row r="616" spans="3:7">
      <c r="C616" s="3"/>
      <c r="D616" s="3"/>
      <c r="E616" s="3"/>
      <c r="F616" s="3"/>
      <c r="G616" s="3"/>
    </row>
    <row r="617" spans="3:7">
      <c r="C617" s="3"/>
      <c r="D617" s="3"/>
      <c r="E617" s="3"/>
      <c r="F617" s="3"/>
      <c r="G617" s="3"/>
    </row>
    <row r="618" spans="3:7">
      <c r="C618" s="3"/>
      <c r="D618" s="3"/>
      <c r="E618" s="3"/>
      <c r="F618" s="3"/>
      <c r="G618" s="3"/>
    </row>
    <row r="619" spans="3:7">
      <c r="C619" s="3"/>
      <c r="D619" s="3"/>
      <c r="E619" s="3"/>
      <c r="F619" s="3"/>
      <c r="G619" s="3"/>
    </row>
    <row r="620" spans="3:7">
      <c r="C620" s="3"/>
      <c r="D620" s="3"/>
      <c r="E620" s="3"/>
      <c r="F620" s="3"/>
      <c r="G620" s="3"/>
    </row>
    <row r="621" spans="3:7">
      <c r="C621" s="3"/>
      <c r="D621" s="3"/>
      <c r="E621" s="3"/>
      <c r="F621" s="3"/>
      <c r="G621" s="3"/>
    </row>
    <row r="622" spans="3:7">
      <c r="C622" s="3"/>
      <c r="D622" s="3"/>
      <c r="E622" s="3"/>
      <c r="F622" s="3"/>
      <c r="G622" s="3"/>
    </row>
    <row r="623" spans="3:7">
      <c r="C623" s="3"/>
      <c r="D623" s="3"/>
      <c r="E623" s="3"/>
      <c r="F623" s="3"/>
      <c r="G623" s="3"/>
    </row>
    <row r="624" spans="3:7">
      <c r="C624" s="3"/>
      <c r="D624" s="3"/>
      <c r="E624" s="3"/>
      <c r="F624" s="3"/>
      <c r="G624" s="3"/>
    </row>
    <row r="625" spans="3:7">
      <c r="C625" s="3"/>
      <c r="D625" s="3"/>
      <c r="E625" s="3"/>
      <c r="F625" s="3"/>
      <c r="G625" s="3"/>
    </row>
    <row r="626" spans="3:7">
      <c r="C626" s="3"/>
      <c r="D626" s="3"/>
      <c r="E626" s="3"/>
      <c r="F626" s="3"/>
      <c r="G626" s="3"/>
    </row>
    <row r="627" spans="3:7">
      <c r="C627" s="3"/>
      <c r="D627" s="3"/>
      <c r="E627" s="3"/>
      <c r="F627" s="3"/>
      <c r="G627" s="3"/>
    </row>
    <row r="628" spans="3:7">
      <c r="C628" s="3"/>
      <c r="D628" s="3"/>
      <c r="E628" s="3"/>
      <c r="F628" s="3"/>
      <c r="G628" s="3"/>
    </row>
    <row r="629" spans="3:7">
      <c r="C629" s="3"/>
      <c r="D629" s="3"/>
      <c r="E629" s="3"/>
      <c r="F629" s="3"/>
      <c r="G629" s="3"/>
    </row>
    <row r="630" spans="3:7">
      <c r="C630" s="3"/>
      <c r="D630" s="3"/>
      <c r="E630" s="3"/>
      <c r="F630" s="3"/>
      <c r="G630" s="3"/>
    </row>
    <row r="631" spans="3:7">
      <c r="C631" s="3"/>
      <c r="D631" s="3"/>
      <c r="E631" s="3"/>
      <c r="F631" s="3"/>
      <c r="G631" s="3"/>
    </row>
    <row r="632" spans="3:7">
      <c r="C632" s="3"/>
      <c r="D632" s="3"/>
      <c r="E632" s="3"/>
      <c r="F632" s="3"/>
      <c r="G632" s="3"/>
    </row>
    <row r="633" spans="3:7">
      <c r="C633" s="3"/>
      <c r="D633" s="3"/>
      <c r="E633" s="3"/>
      <c r="F633" s="3"/>
      <c r="G633" s="3"/>
    </row>
    <row r="634" spans="3:7">
      <c r="C634" s="3"/>
      <c r="D634" s="3"/>
      <c r="E634" s="3"/>
      <c r="F634" s="3"/>
      <c r="G634" s="3"/>
    </row>
    <row r="635" spans="3:7">
      <c r="C635" s="3"/>
      <c r="D635" s="3"/>
      <c r="E635" s="3"/>
      <c r="F635" s="3"/>
      <c r="G635" s="3"/>
    </row>
    <row r="636" spans="3:7">
      <c r="C636" s="3"/>
      <c r="D636" s="3"/>
      <c r="E636" s="3"/>
      <c r="F636" s="3"/>
      <c r="G636" s="3"/>
    </row>
    <row r="637" spans="3:7">
      <c r="C637" s="3"/>
      <c r="D637" s="3"/>
      <c r="E637" s="3"/>
      <c r="F637" s="3"/>
      <c r="G637" s="3"/>
    </row>
    <row r="638" spans="3:7">
      <c r="C638" s="3"/>
      <c r="D638" s="3"/>
      <c r="E638" s="3"/>
      <c r="F638" s="3"/>
      <c r="G638" s="3"/>
    </row>
    <row r="639" spans="3:7">
      <c r="C639" s="3"/>
      <c r="D639" s="3"/>
      <c r="E639" s="3"/>
      <c r="F639" s="3"/>
      <c r="G639" s="3"/>
    </row>
    <row r="640" spans="3:7">
      <c r="C640" s="3"/>
      <c r="D640" s="3"/>
      <c r="E640" s="3"/>
      <c r="F640" s="3"/>
      <c r="G640" s="3"/>
    </row>
    <row r="641" spans="3:7">
      <c r="C641" s="3"/>
      <c r="D641" s="3"/>
      <c r="E641" s="3"/>
      <c r="F641" s="3"/>
      <c r="G641" s="3"/>
    </row>
    <row r="642" spans="3:7">
      <c r="C642" s="3"/>
      <c r="D642" s="3"/>
      <c r="E642" s="3"/>
      <c r="F642" s="3"/>
      <c r="G642" s="3"/>
    </row>
    <row r="643" spans="3:7">
      <c r="C643" s="3"/>
      <c r="D643" s="3"/>
      <c r="E643" s="3"/>
      <c r="F643" s="3"/>
      <c r="G643" s="3"/>
    </row>
    <row r="644" spans="3:7">
      <c r="C644" s="3"/>
      <c r="D644" s="3"/>
      <c r="E644" s="3"/>
      <c r="F644" s="3"/>
      <c r="G644" s="3"/>
    </row>
    <row r="645" spans="3:7">
      <c r="C645" s="3"/>
      <c r="D645" s="3"/>
      <c r="E645" s="3"/>
      <c r="F645" s="3"/>
      <c r="G645" s="3"/>
    </row>
    <row r="646" spans="3:7">
      <c r="C646" s="3"/>
      <c r="D646" s="3"/>
      <c r="E646" s="3"/>
      <c r="F646" s="3"/>
      <c r="G646" s="3"/>
    </row>
    <row r="647" spans="3:7">
      <c r="C647" s="3"/>
      <c r="D647" s="3"/>
      <c r="E647" s="3"/>
      <c r="F647" s="3"/>
      <c r="G647" s="3"/>
    </row>
    <row r="648" spans="3:7">
      <c r="C648" s="3"/>
      <c r="D648" s="3"/>
      <c r="E648" s="3"/>
      <c r="F648" s="3"/>
      <c r="G648" s="3"/>
    </row>
    <row r="649" spans="3:7">
      <c r="C649" s="3"/>
      <c r="D649" s="3"/>
      <c r="E649" s="3"/>
      <c r="F649" s="3"/>
      <c r="G649" s="3"/>
    </row>
    <row r="650" spans="3:7">
      <c r="C650" s="3"/>
      <c r="D650" s="3"/>
      <c r="E650" s="3"/>
      <c r="F650" s="3"/>
      <c r="G650" s="3"/>
    </row>
    <row r="651" spans="3:7">
      <c r="C651" s="3"/>
      <c r="D651" s="3"/>
      <c r="E651" s="3"/>
      <c r="F651" s="3"/>
      <c r="G651" s="3"/>
    </row>
    <row r="652" spans="3:7">
      <c r="C652" s="3"/>
      <c r="D652" s="3"/>
      <c r="E652" s="3"/>
      <c r="F652" s="3"/>
      <c r="G652" s="3"/>
    </row>
    <row r="653" spans="3:7">
      <c r="C653" s="3"/>
      <c r="D653" s="3"/>
      <c r="E653" s="3"/>
      <c r="F653" s="3"/>
      <c r="G653" s="3"/>
    </row>
    <row r="654" spans="3:7">
      <c r="C654" s="3"/>
      <c r="D654" s="3"/>
      <c r="E654" s="3"/>
      <c r="F654" s="3"/>
      <c r="G654" s="3"/>
    </row>
    <row r="655" spans="3:7">
      <c r="C655" s="3"/>
      <c r="D655" s="3"/>
      <c r="E655" s="3"/>
      <c r="F655" s="3"/>
      <c r="G655" s="3"/>
    </row>
    <row r="656" spans="3:7">
      <c r="C656" s="3"/>
      <c r="D656" s="3"/>
      <c r="E656" s="3"/>
      <c r="F656" s="3"/>
      <c r="G656" s="3"/>
    </row>
    <row r="657" spans="3:7">
      <c r="C657" s="3"/>
      <c r="D657" s="3"/>
      <c r="E657" s="3"/>
      <c r="F657" s="3"/>
      <c r="G657" s="3"/>
    </row>
    <row r="658" spans="3:7">
      <c r="C658" s="3"/>
      <c r="D658" s="3"/>
      <c r="E658" s="3"/>
      <c r="F658" s="3"/>
      <c r="G658" s="3"/>
    </row>
    <row r="659" spans="3:7">
      <c r="C659" s="3"/>
      <c r="D659" s="3"/>
      <c r="E659" s="3"/>
      <c r="F659" s="3"/>
      <c r="G659" s="3"/>
    </row>
    <row r="660" spans="3:7">
      <c r="C660" s="3"/>
      <c r="D660" s="3"/>
      <c r="E660" s="3"/>
      <c r="F660" s="3"/>
      <c r="G660" s="3"/>
    </row>
    <row r="661" spans="3:7">
      <c r="C661" s="3"/>
      <c r="D661" s="3"/>
      <c r="E661" s="3"/>
      <c r="F661" s="3"/>
      <c r="G661" s="3"/>
    </row>
    <row r="662" spans="3:7">
      <c r="C662" s="3"/>
      <c r="D662" s="3"/>
      <c r="E662" s="3"/>
      <c r="F662" s="3"/>
      <c r="G662" s="3"/>
    </row>
    <row r="663" spans="3:7">
      <c r="C663" s="3"/>
      <c r="D663" s="3"/>
      <c r="E663" s="3"/>
      <c r="F663" s="3"/>
      <c r="G663" s="3"/>
    </row>
    <row r="664" spans="3:7">
      <c r="C664" s="3"/>
      <c r="D664" s="3"/>
      <c r="E664" s="3"/>
      <c r="F664" s="3"/>
      <c r="G664" s="3"/>
    </row>
    <row r="665" spans="3:7">
      <c r="C665" s="3"/>
      <c r="D665" s="3"/>
      <c r="E665" s="3"/>
      <c r="F665" s="3"/>
      <c r="G665" s="3"/>
    </row>
    <row r="666" spans="3:7">
      <c r="C666" s="3"/>
      <c r="D666" s="3"/>
      <c r="E666" s="3"/>
      <c r="F666" s="3"/>
      <c r="G666" s="3"/>
    </row>
    <row r="667" spans="3:7">
      <c r="C667" s="3"/>
      <c r="D667" s="3"/>
      <c r="E667" s="3"/>
      <c r="F667" s="3"/>
      <c r="G667" s="3"/>
    </row>
    <row r="668" spans="3:7">
      <c r="C668" s="3"/>
      <c r="D668" s="3"/>
      <c r="E668" s="3"/>
      <c r="F668" s="3"/>
      <c r="G668" s="3"/>
    </row>
    <row r="669" spans="3:7">
      <c r="C669" s="3"/>
      <c r="D669" s="3"/>
      <c r="E669" s="3"/>
      <c r="F669" s="3"/>
      <c r="G669" s="3"/>
    </row>
    <row r="670" spans="3:7">
      <c r="C670" s="3"/>
      <c r="D670" s="3"/>
      <c r="E670" s="3"/>
      <c r="F670" s="3"/>
      <c r="G670" s="3"/>
    </row>
    <row r="671" spans="3:7">
      <c r="C671" s="3"/>
      <c r="D671" s="3"/>
      <c r="E671" s="3"/>
      <c r="F671" s="3"/>
      <c r="G671" s="3"/>
    </row>
    <row r="672" spans="3:7">
      <c r="C672" s="3"/>
      <c r="D672" s="3"/>
      <c r="E672" s="3"/>
      <c r="F672" s="3"/>
      <c r="G672" s="3"/>
    </row>
    <row r="673" spans="3:7">
      <c r="C673" s="3"/>
      <c r="D673" s="3"/>
      <c r="E673" s="3"/>
      <c r="F673" s="3"/>
      <c r="G673" s="3"/>
    </row>
    <row r="674" spans="3:7">
      <c r="C674" s="3"/>
      <c r="D674" s="3"/>
      <c r="E674" s="3"/>
      <c r="F674" s="3"/>
      <c r="G674" s="3"/>
    </row>
    <row r="675" spans="3:7">
      <c r="C675" s="3"/>
      <c r="D675" s="3"/>
      <c r="E675" s="3"/>
      <c r="F675" s="3"/>
      <c r="G675" s="3"/>
    </row>
    <row r="676" spans="3:7">
      <c r="C676" s="3"/>
      <c r="D676" s="3"/>
      <c r="E676" s="3"/>
      <c r="F676" s="3"/>
      <c r="G676" s="3"/>
    </row>
    <row r="677" spans="3:7">
      <c r="C677" s="3"/>
      <c r="D677" s="3"/>
      <c r="E677" s="3"/>
      <c r="F677" s="3"/>
      <c r="G677" s="3"/>
    </row>
    <row r="678" spans="3:7">
      <c r="C678" s="3"/>
      <c r="D678" s="3"/>
      <c r="E678" s="3"/>
      <c r="F678" s="3"/>
      <c r="G678" s="3"/>
    </row>
    <row r="679" spans="3:7">
      <c r="C679" s="3"/>
      <c r="D679" s="3"/>
      <c r="E679" s="3"/>
      <c r="F679" s="3"/>
      <c r="G679" s="3"/>
    </row>
    <row r="680" spans="3:7">
      <c r="C680" s="3"/>
      <c r="D680" s="3"/>
      <c r="E680" s="3"/>
      <c r="F680" s="3"/>
      <c r="G680" s="3"/>
    </row>
    <row r="681" spans="3:7">
      <c r="C681" s="3"/>
      <c r="D681" s="3"/>
      <c r="E681" s="3"/>
      <c r="F681" s="3"/>
      <c r="G681" s="3"/>
    </row>
    <row r="682" spans="3:7">
      <c r="C682" s="3"/>
      <c r="D682" s="3"/>
      <c r="E682" s="3"/>
      <c r="F682" s="3"/>
      <c r="G682" s="3"/>
    </row>
    <row r="683" spans="3:7">
      <c r="C683" s="3"/>
      <c r="D683" s="3"/>
      <c r="E683" s="3"/>
      <c r="F683" s="3"/>
      <c r="G683" s="3"/>
    </row>
    <row r="684" spans="3:7">
      <c r="C684" s="3"/>
      <c r="D684" s="3"/>
      <c r="E684" s="3"/>
      <c r="F684" s="3"/>
      <c r="G684" s="3"/>
    </row>
    <row r="685" spans="3:7">
      <c r="C685" s="3"/>
      <c r="D685" s="3"/>
      <c r="E685" s="3"/>
      <c r="F685" s="3"/>
      <c r="G685" s="3"/>
    </row>
    <row r="686" spans="3:7">
      <c r="C686" s="3"/>
      <c r="D686" s="3"/>
      <c r="E686" s="3"/>
      <c r="F686" s="3"/>
      <c r="G686" s="3"/>
    </row>
    <row r="687" spans="3:7">
      <c r="C687" s="3"/>
      <c r="D687" s="3"/>
      <c r="E687" s="3"/>
      <c r="F687" s="3"/>
      <c r="G687" s="3"/>
    </row>
    <row r="688" spans="3:7">
      <c r="C688" s="3"/>
      <c r="D688" s="3"/>
      <c r="E688" s="3"/>
      <c r="F688" s="3"/>
      <c r="G688" s="3"/>
    </row>
    <row r="689" spans="3:7">
      <c r="C689" s="3"/>
      <c r="D689" s="3"/>
      <c r="E689" s="3"/>
      <c r="F689" s="3"/>
      <c r="G689" s="3"/>
    </row>
    <row r="690" spans="3:7">
      <c r="C690" s="3"/>
      <c r="D690" s="3"/>
      <c r="E690" s="3"/>
      <c r="F690" s="3"/>
      <c r="G690" s="3"/>
    </row>
    <row r="691" spans="3:7">
      <c r="C691" s="3"/>
      <c r="D691" s="3"/>
      <c r="E691" s="3"/>
      <c r="F691" s="3"/>
      <c r="G691" s="3"/>
    </row>
    <row r="692" spans="3:7">
      <c r="C692" s="3"/>
      <c r="D692" s="3"/>
      <c r="E692" s="3"/>
      <c r="F692" s="3"/>
      <c r="G692" s="3"/>
    </row>
    <row r="693" spans="3:7">
      <c r="C693" s="3"/>
      <c r="D693" s="3"/>
      <c r="E693" s="3"/>
      <c r="F693" s="3"/>
      <c r="G693" s="3"/>
    </row>
    <row r="694" spans="3:7">
      <c r="C694" s="3"/>
      <c r="D694" s="3"/>
      <c r="E694" s="3"/>
      <c r="F694" s="3"/>
      <c r="G694" s="3"/>
    </row>
    <row r="695" spans="3:7">
      <c r="C695" s="3"/>
      <c r="D695" s="3"/>
      <c r="E695" s="3"/>
      <c r="F695" s="3"/>
      <c r="G695" s="3"/>
    </row>
    <row r="696" spans="3:7">
      <c r="C696" s="3"/>
      <c r="D696" s="3"/>
      <c r="E696" s="3"/>
      <c r="F696" s="3"/>
      <c r="G696" s="3"/>
    </row>
    <row r="697" spans="3:7">
      <c r="C697" s="3"/>
      <c r="D697" s="3"/>
      <c r="E697" s="3"/>
      <c r="F697" s="3"/>
      <c r="G697" s="3"/>
    </row>
    <row r="698" spans="3:7">
      <c r="C698" s="3"/>
      <c r="D698" s="3"/>
      <c r="E698" s="3"/>
      <c r="F698" s="3"/>
      <c r="G698" s="3"/>
    </row>
    <row r="699" spans="3:7">
      <c r="C699" s="3"/>
      <c r="D699" s="3"/>
      <c r="E699" s="3"/>
      <c r="F699" s="3"/>
      <c r="G699" s="3"/>
    </row>
    <row r="700" spans="3:7">
      <c r="C700" s="3"/>
      <c r="D700" s="3"/>
      <c r="E700" s="3"/>
      <c r="F700" s="3"/>
      <c r="G700" s="3"/>
    </row>
    <row r="701" spans="3:7">
      <c r="C701" s="3"/>
      <c r="D701" s="3"/>
      <c r="E701" s="3"/>
      <c r="F701" s="3"/>
      <c r="G701" s="3"/>
    </row>
    <row r="702" spans="3:7">
      <c r="C702" s="3"/>
      <c r="D702" s="3"/>
      <c r="E702" s="3"/>
      <c r="F702" s="3"/>
      <c r="G702" s="3"/>
    </row>
    <row r="703" spans="3:7">
      <c r="C703" s="3"/>
      <c r="D703" s="3"/>
      <c r="E703" s="3"/>
      <c r="F703" s="3"/>
      <c r="G703" s="3"/>
    </row>
    <row r="704" spans="3:7">
      <c r="C704" s="3"/>
      <c r="D704" s="3"/>
      <c r="E704" s="3"/>
      <c r="F704" s="3"/>
      <c r="G704" s="3"/>
    </row>
    <row r="705" spans="3:7">
      <c r="C705" s="3"/>
      <c r="D705" s="3"/>
      <c r="E705" s="3"/>
      <c r="F705" s="3"/>
      <c r="G705" s="3"/>
    </row>
    <row r="706" spans="3:7">
      <c r="C706" s="3"/>
      <c r="D706" s="3"/>
      <c r="E706" s="3"/>
      <c r="F706" s="3"/>
      <c r="G706" s="3"/>
    </row>
    <row r="707" spans="3:7">
      <c r="C707" s="3"/>
      <c r="D707" s="3"/>
      <c r="E707" s="3"/>
      <c r="F707" s="3"/>
      <c r="G707" s="3"/>
    </row>
    <row r="708" spans="3:7">
      <c r="C708" s="3"/>
      <c r="D708" s="3"/>
      <c r="E708" s="3"/>
      <c r="F708" s="3"/>
      <c r="G708" s="3"/>
    </row>
    <row r="709" spans="3:7">
      <c r="C709" s="3"/>
      <c r="D709" s="3"/>
      <c r="E709" s="3"/>
      <c r="F709" s="3"/>
      <c r="G709" s="3"/>
    </row>
    <row r="710" spans="3:7">
      <c r="C710" s="3"/>
      <c r="D710" s="3"/>
      <c r="E710" s="3"/>
      <c r="F710" s="3"/>
      <c r="G710" s="3"/>
    </row>
    <row r="711" spans="3:7">
      <c r="C711" s="3"/>
      <c r="D711" s="3"/>
      <c r="E711" s="3"/>
      <c r="F711" s="3"/>
      <c r="G711" s="3"/>
    </row>
    <row r="712" spans="3:7">
      <c r="C712" s="3"/>
      <c r="D712" s="3"/>
      <c r="E712" s="3"/>
      <c r="F712" s="3"/>
      <c r="G712" s="3"/>
    </row>
    <row r="713" spans="3:7">
      <c r="C713" s="3"/>
      <c r="D713" s="3"/>
      <c r="E713" s="3"/>
      <c r="F713" s="3"/>
      <c r="G713" s="3"/>
    </row>
    <row r="714" spans="3:7">
      <c r="C714" s="3"/>
      <c r="D714" s="3"/>
      <c r="E714" s="3"/>
      <c r="F714" s="3"/>
      <c r="G714" s="3"/>
    </row>
    <row r="715" spans="3:7">
      <c r="C715" s="3"/>
      <c r="D715" s="3"/>
      <c r="E715" s="3"/>
      <c r="F715" s="3"/>
      <c r="G715" s="3"/>
    </row>
    <row r="716" spans="3:7">
      <c r="C716" s="3"/>
      <c r="D716" s="3"/>
      <c r="E716" s="3"/>
      <c r="F716" s="3"/>
      <c r="G716" s="3"/>
    </row>
    <row r="717" spans="3:7">
      <c r="C717" s="3"/>
      <c r="D717" s="3"/>
      <c r="E717" s="3"/>
      <c r="F717" s="3"/>
      <c r="G717" s="3"/>
    </row>
    <row r="718" spans="3:7">
      <c r="C718" s="3"/>
      <c r="D718" s="3"/>
      <c r="E718" s="3"/>
      <c r="F718" s="3"/>
      <c r="G718" s="3"/>
    </row>
    <row r="719" spans="3:7">
      <c r="C719" s="3"/>
      <c r="D719" s="3"/>
      <c r="E719" s="3"/>
      <c r="F719" s="3"/>
      <c r="G719" s="3"/>
    </row>
    <row r="720" spans="3:7">
      <c r="C720" s="3"/>
      <c r="D720" s="3"/>
      <c r="E720" s="3"/>
      <c r="F720" s="3"/>
      <c r="G720" s="3"/>
    </row>
    <row r="721" spans="3:7">
      <c r="C721" s="3"/>
      <c r="D721" s="3"/>
      <c r="E721" s="3"/>
      <c r="F721" s="3"/>
      <c r="G721" s="3"/>
    </row>
    <row r="722" spans="3:7">
      <c r="C722" s="3"/>
      <c r="D722" s="3"/>
      <c r="E722" s="3"/>
      <c r="F722" s="3"/>
      <c r="G722" s="3"/>
    </row>
    <row r="723" spans="3:7">
      <c r="C723" s="3"/>
      <c r="D723" s="3"/>
      <c r="E723" s="3"/>
      <c r="F723" s="3"/>
      <c r="G723" s="3"/>
    </row>
    <row r="724" spans="3:7">
      <c r="C724" s="3"/>
      <c r="D724" s="3"/>
      <c r="E724" s="3"/>
      <c r="F724" s="3"/>
      <c r="G724" s="3"/>
    </row>
    <row r="725" spans="3:7">
      <c r="C725" s="3"/>
      <c r="D725" s="3"/>
      <c r="E725" s="3"/>
      <c r="F725" s="3"/>
      <c r="G725" s="3"/>
    </row>
    <row r="726" spans="3:7">
      <c r="C726" s="3"/>
      <c r="D726" s="3"/>
      <c r="E726" s="3"/>
      <c r="F726" s="3"/>
      <c r="G726" s="3"/>
    </row>
    <row r="727" spans="3:7">
      <c r="C727" s="3"/>
      <c r="D727" s="3"/>
      <c r="E727" s="3"/>
      <c r="F727" s="3"/>
      <c r="G727" s="3"/>
    </row>
    <row r="728" spans="3:7">
      <c r="C728" s="3"/>
      <c r="D728" s="3"/>
      <c r="E728" s="3"/>
      <c r="F728" s="3"/>
      <c r="G728" s="3"/>
    </row>
    <row r="729" spans="3:7">
      <c r="C729" s="3"/>
      <c r="D729" s="3"/>
      <c r="E729" s="3"/>
      <c r="F729" s="3"/>
      <c r="G729" s="3"/>
    </row>
    <row r="730" spans="3:7">
      <c r="C730" s="3"/>
      <c r="D730" s="3"/>
      <c r="E730" s="3"/>
      <c r="F730" s="3"/>
      <c r="G730" s="3"/>
    </row>
    <row r="731" spans="3:7">
      <c r="C731" s="3"/>
      <c r="D731" s="3"/>
      <c r="E731" s="3"/>
      <c r="F731" s="3"/>
      <c r="G731" s="3"/>
    </row>
    <row r="732" spans="3:7">
      <c r="C732" s="3"/>
      <c r="D732" s="3"/>
      <c r="E732" s="3"/>
      <c r="F732" s="3"/>
      <c r="G732" s="3"/>
    </row>
    <row r="733" spans="3:7">
      <c r="C733" s="3"/>
      <c r="D733" s="3"/>
      <c r="E733" s="3"/>
      <c r="F733" s="3"/>
      <c r="G733" s="3"/>
    </row>
    <row r="734" spans="3:7">
      <c r="C734" s="3"/>
      <c r="D734" s="3"/>
      <c r="E734" s="3"/>
      <c r="F734" s="3"/>
      <c r="G734" s="3"/>
    </row>
    <row r="735" spans="3:7">
      <c r="C735" s="3"/>
      <c r="D735" s="3"/>
      <c r="E735" s="3"/>
      <c r="F735" s="3"/>
      <c r="G735" s="3"/>
    </row>
    <row r="736" spans="3:7">
      <c r="C736" s="3"/>
      <c r="D736" s="3"/>
      <c r="E736" s="3"/>
      <c r="F736" s="3"/>
      <c r="G736" s="3"/>
    </row>
    <row r="737" spans="3:7">
      <c r="C737" s="3"/>
      <c r="D737" s="3"/>
      <c r="E737" s="3"/>
      <c r="F737" s="3"/>
      <c r="G737" s="3"/>
    </row>
    <row r="738" spans="3:7">
      <c r="C738" s="3"/>
      <c r="D738" s="3"/>
      <c r="E738" s="3"/>
      <c r="F738" s="3"/>
      <c r="G738" s="3"/>
    </row>
    <row r="739" spans="3:7">
      <c r="C739" s="3"/>
      <c r="D739" s="3"/>
      <c r="E739" s="3"/>
      <c r="F739" s="3"/>
      <c r="G739" s="3"/>
    </row>
    <row r="740" spans="3:7">
      <c r="C740" s="3"/>
      <c r="D740" s="3"/>
      <c r="E740" s="3"/>
      <c r="F740" s="3"/>
      <c r="G740" s="3"/>
    </row>
    <row r="741" spans="3:7">
      <c r="C741" s="3"/>
      <c r="D741" s="3"/>
      <c r="E741" s="3"/>
      <c r="F741" s="3"/>
      <c r="G741" s="3"/>
    </row>
    <row r="742" spans="3:7">
      <c r="C742" s="3"/>
      <c r="D742" s="3"/>
      <c r="E742" s="3"/>
      <c r="F742" s="3"/>
      <c r="G742" s="3"/>
    </row>
    <row r="743" spans="3:7">
      <c r="C743" s="3"/>
      <c r="D743" s="3"/>
      <c r="E743" s="3"/>
      <c r="F743" s="3"/>
      <c r="G743" s="3"/>
    </row>
    <row r="744" spans="3:7">
      <c r="C744" s="3"/>
      <c r="D744" s="3"/>
      <c r="E744" s="3"/>
      <c r="F744" s="3"/>
      <c r="G744" s="3"/>
    </row>
    <row r="745" spans="3:7">
      <c r="C745" s="3"/>
      <c r="D745" s="3"/>
      <c r="E745" s="3"/>
      <c r="F745" s="3"/>
      <c r="G745" s="3"/>
    </row>
    <row r="746" spans="3:7">
      <c r="C746" s="3"/>
      <c r="D746" s="3"/>
      <c r="E746" s="3"/>
      <c r="F746" s="3"/>
      <c r="G746" s="3"/>
    </row>
    <row r="747" spans="3:7">
      <c r="C747" s="3"/>
      <c r="D747" s="3"/>
      <c r="E747" s="3"/>
      <c r="F747" s="3"/>
      <c r="G747" s="3"/>
    </row>
    <row r="748" spans="3:7">
      <c r="C748" s="3"/>
      <c r="D748" s="3"/>
      <c r="E748" s="3"/>
      <c r="F748" s="3"/>
      <c r="G748" s="3"/>
    </row>
    <row r="749" spans="3:7">
      <c r="C749" s="3"/>
      <c r="D749" s="3"/>
      <c r="E749" s="3"/>
      <c r="F749" s="3"/>
      <c r="G749" s="3"/>
    </row>
    <row r="750" spans="3:7">
      <c r="C750" s="3"/>
      <c r="D750" s="3"/>
      <c r="E750" s="3"/>
      <c r="F750" s="3"/>
      <c r="G750" s="3"/>
    </row>
    <row r="751" spans="3:7">
      <c r="C751" s="3"/>
      <c r="D751" s="3"/>
      <c r="E751" s="3"/>
      <c r="F751" s="3"/>
      <c r="G751" s="3"/>
    </row>
    <row r="752" spans="3:7">
      <c r="C752" s="3"/>
      <c r="D752" s="3"/>
      <c r="E752" s="3"/>
      <c r="F752" s="3"/>
      <c r="G752" s="3"/>
    </row>
    <row r="753" spans="3:7">
      <c r="C753" s="3"/>
      <c r="D753" s="3"/>
      <c r="E753" s="3"/>
      <c r="F753" s="3"/>
      <c r="G753" s="3"/>
    </row>
    <row r="754" spans="3:7">
      <c r="C754" s="3"/>
      <c r="D754" s="3"/>
      <c r="E754" s="3"/>
      <c r="F754" s="3"/>
      <c r="G754" s="3"/>
    </row>
    <row r="755" spans="3:7">
      <c r="C755" s="3"/>
      <c r="D755" s="3"/>
      <c r="E755" s="3"/>
      <c r="F755" s="3"/>
      <c r="G755" s="3"/>
    </row>
    <row r="756" spans="3:7">
      <c r="C756" s="3"/>
      <c r="D756" s="3"/>
      <c r="E756" s="3"/>
      <c r="F756" s="3"/>
      <c r="G756" s="3"/>
    </row>
    <row r="757" spans="3:7">
      <c r="C757" s="3"/>
      <c r="D757" s="3"/>
      <c r="E757" s="3"/>
      <c r="F757" s="3"/>
      <c r="G757" s="3"/>
    </row>
    <row r="758" spans="3:7">
      <c r="C758" s="3"/>
      <c r="D758" s="3"/>
      <c r="E758" s="3"/>
      <c r="F758" s="3"/>
      <c r="G758" s="3"/>
    </row>
    <row r="759" spans="3:7">
      <c r="C759" s="3"/>
      <c r="D759" s="3"/>
      <c r="E759" s="3"/>
      <c r="F759" s="3"/>
      <c r="G759" s="3"/>
    </row>
    <row r="760" spans="3:7">
      <c r="C760" s="3"/>
      <c r="D760" s="3"/>
      <c r="E760" s="3"/>
      <c r="F760" s="3"/>
      <c r="G760" s="3"/>
    </row>
    <row r="761" spans="3:7">
      <c r="C761" s="3"/>
      <c r="D761" s="3"/>
      <c r="E761" s="3"/>
      <c r="F761" s="3"/>
      <c r="G761" s="3"/>
    </row>
    <row r="762" spans="3:7">
      <c r="C762" s="3"/>
      <c r="D762" s="3"/>
      <c r="E762" s="3"/>
      <c r="F762" s="3"/>
      <c r="G762" s="3"/>
    </row>
    <row r="763" spans="3:7">
      <c r="C763" s="3"/>
      <c r="D763" s="3"/>
      <c r="E763" s="3"/>
      <c r="F763" s="3"/>
      <c r="G763" s="3"/>
    </row>
    <row r="764" spans="3:7">
      <c r="C764" s="3"/>
      <c r="D764" s="3"/>
      <c r="E764" s="3"/>
      <c r="F764" s="3"/>
      <c r="G764" s="3"/>
    </row>
    <row r="765" spans="3:7">
      <c r="C765" s="3"/>
      <c r="D765" s="3"/>
      <c r="E765" s="3"/>
      <c r="F765" s="3"/>
      <c r="G765" s="3"/>
    </row>
    <row r="766" spans="3:7">
      <c r="C766" s="3"/>
      <c r="D766" s="3"/>
      <c r="E766" s="3"/>
      <c r="F766" s="3"/>
      <c r="G766" s="3"/>
    </row>
    <row r="767" spans="3:7">
      <c r="C767" s="3"/>
      <c r="D767" s="3"/>
      <c r="E767" s="3"/>
      <c r="F767" s="3"/>
      <c r="G767" s="3"/>
    </row>
    <row r="768" spans="3:7">
      <c r="C768" s="3"/>
      <c r="D768" s="3"/>
      <c r="E768" s="3"/>
      <c r="F768" s="3"/>
      <c r="G768" s="3"/>
    </row>
    <row r="769" spans="3:7">
      <c r="C769" s="3"/>
      <c r="D769" s="3"/>
      <c r="E769" s="3"/>
      <c r="F769" s="3"/>
      <c r="G769" s="3"/>
    </row>
    <row r="770" spans="3:7">
      <c r="C770" s="3"/>
      <c r="D770" s="3"/>
      <c r="E770" s="3"/>
      <c r="F770" s="3"/>
      <c r="G770" s="3"/>
    </row>
    <row r="771" spans="3:7">
      <c r="C771" s="3"/>
      <c r="D771" s="3"/>
      <c r="E771" s="3"/>
      <c r="F771" s="3"/>
      <c r="G771" s="3"/>
    </row>
    <row r="772" spans="3:7">
      <c r="C772" s="3"/>
      <c r="D772" s="3"/>
      <c r="E772" s="3"/>
      <c r="F772" s="3"/>
      <c r="G772" s="3"/>
    </row>
    <row r="773" spans="3:7">
      <c r="C773" s="3"/>
      <c r="D773" s="3"/>
      <c r="E773" s="3"/>
      <c r="F773" s="3"/>
      <c r="G773" s="3"/>
    </row>
    <row r="774" spans="3:7">
      <c r="C774" s="3"/>
      <c r="D774" s="3"/>
      <c r="E774" s="3"/>
      <c r="F774" s="3"/>
      <c r="G774" s="3"/>
    </row>
    <row r="775" spans="3:7">
      <c r="C775" s="3"/>
      <c r="D775" s="3"/>
      <c r="E775" s="3"/>
      <c r="F775" s="3"/>
      <c r="G775" s="3"/>
    </row>
    <row r="776" spans="3:7">
      <c r="C776" s="3"/>
      <c r="D776" s="3"/>
      <c r="E776" s="3"/>
      <c r="F776" s="3"/>
      <c r="G776" s="3"/>
    </row>
    <row r="777" spans="3:7">
      <c r="C777" s="3"/>
      <c r="D777" s="3"/>
      <c r="E777" s="3"/>
      <c r="F777" s="3"/>
      <c r="G777" s="3"/>
    </row>
    <row r="778" spans="3:7">
      <c r="C778" s="3"/>
      <c r="D778" s="3"/>
      <c r="E778" s="3"/>
      <c r="F778" s="3"/>
      <c r="G778" s="3"/>
    </row>
    <row r="779" spans="3:7">
      <c r="C779" s="3"/>
      <c r="D779" s="3"/>
      <c r="E779" s="3"/>
      <c r="F779" s="3"/>
      <c r="G779" s="3"/>
    </row>
    <row r="780" spans="3:7">
      <c r="C780" s="3"/>
      <c r="D780" s="3"/>
      <c r="E780" s="3"/>
      <c r="F780" s="3"/>
      <c r="G780" s="3"/>
    </row>
    <row r="781" spans="3:7">
      <c r="C781" s="3"/>
      <c r="D781" s="3"/>
      <c r="E781" s="3"/>
      <c r="F781" s="3"/>
      <c r="G781" s="3"/>
    </row>
    <row r="782" spans="3:7">
      <c r="C782" s="3"/>
      <c r="D782" s="3"/>
      <c r="E782" s="3"/>
      <c r="F782" s="3"/>
      <c r="G782" s="3"/>
    </row>
    <row r="783" spans="3:7">
      <c r="C783" s="3"/>
      <c r="D783" s="3"/>
      <c r="E783" s="3"/>
      <c r="F783" s="3"/>
      <c r="G783" s="3"/>
    </row>
    <row r="784" spans="3:7">
      <c r="C784" s="3"/>
      <c r="D784" s="3"/>
      <c r="E784" s="3"/>
      <c r="F784" s="3"/>
      <c r="G784" s="3"/>
    </row>
    <row r="785" spans="3:7">
      <c r="C785" s="3"/>
      <c r="D785" s="3"/>
      <c r="E785" s="3"/>
      <c r="F785" s="3"/>
      <c r="G785" s="3"/>
    </row>
    <row r="786" spans="3:7">
      <c r="C786" s="3"/>
      <c r="D786" s="3"/>
      <c r="E786" s="3"/>
      <c r="F786" s="3"/>
      <c r="G786" s="3"/>
    </row>
    <row r="787" spans="3:7">
      <c r="C787" s="3"/>
      <c r="D787" s="3"/>
      <c r="E787" s="3"/>
      <c r="F787" s="3"/>
      <c r="G787" s="3"/>
    </row>
    <row r="788" spans="3:7">
      <c r="C788" s="3"/>
      <c r="D788" s="3"/>
      <c r="E788" s="3"/>
      <c r="F788" s="3"/>
      <c r="G788" s="3"/>
    </row>
    <row r="789" spans="3:7">
      <c r="C789" s="3"/>
      <c r="D789" s="3"/>
      <c r="E789" s="3"/>
      <c r="F789" s="3"/>
      <c r="G789" s="3"/>
    </row>
    <row r="790" spans="3:7">
      <c r="C790" s="3"/>
      <c r="D790" s="3"/>
      <c r="E790" s="3"/>
      <c r="F790" s="3"/>
      <c r="G790" s="3"/>
    </row>
    <row r="791" spans="3:7">
      <c r="C791" s="3"/>
      <c r="D791" s="3"/>
      <c r="E791" s="3"/>
      <c r="F791" s="3"/>
      <c r="G791" s="3"/>
    </row>
    <row r="792" spans="3:7">
      <c r="C792" s="3"/>
      <c r="D792" s="3"/>
      <c r="E792" s="3"/>
      <c r="F792" s="3"/>
      <c r="G792" s="3"/>
    </row>
    <row r="793" spans="3:7">
      <c r="C793" s="3"/>
      <c r="D793" s="3"/>
      <c r="E793" s="3"/>
      <c r="F793" s="3"/>
      <c r="G793" s="3"/>
    </row>
    <row r="794" spans="3:7">
      <c r="C794" s="3"/>
      <c r="D794" s="3"/>
      <c r="E794" s="3"/>
      <c r="F794" s="3"/>
      <c r="G794" s="3"/>
    </row>
    <row r="795" spans="3:7">
      <c r="C795" s="3"/>
      <c r="D795" s="3"/>
      <c r="E795" s="3"/>
      <c r="F795" s="3"/>
      <c r="G795" s="3"/>
    </row>
    <row r="796" spans="3:7">
      <c r="C796" s="3"/>
      <c r="D796" s="3"/>
      <c r="E796" s="3"/>
      <c r="F796" s="3"/>
      <c r="G796" s="3"/>
    </row>
    <row r="797" spans="3:7">
      <c r="C797" s="3"/>
      <c r="D797" s="3"/>
      <c r="E797" s="3"/>
      <c r="F797" s="3"/>
      <c r="G797" s="3"/>
    </row>
    <row r="798" spans="3:7">
      <c r="C798" s="3"/>
      <c r="D798" s="3"/>
      <c r="E798" s="3"/>
      <c r="F798" s="3"/>
      <c r="G798" s="3"/>
    </row>
    <row r="799" spans="3:7">
      <c r="C799" s="3"/>
      <c r="D799" s="3"/>
      <c r="E799" s="3"/>
      <c r="F799" s="3"/>
      <c r="G799" s="3"/>
    </row>
    <row r="800" spans="3:7">
      <c r="C800" s="3"/>
      <c r="D800" s="3"/>
      <c r="E800" s="3"/>
      <c r="F800" s="3"/>
      <c r="G800" s="3"/>
    </row>
    <row r="801" spans="3:7">
      <c r="C801" s="3"/>
      <c r="D801" s="3"/>
      <c r="E801" s="3"/>
      <c r="F801" s="3"/>
      <c r="G801" s="3"/>
    </row>
    <row r="802" spans="3:7">
      <c r="C802" s="3"/>
      <c r="D802" s="3"/>
      <c r="E802" s="3"/>
      <c r="F802" s="3"/>
      <c r="G802" s="3"/>
    </row>
    <row r="803" spans="3:7">
      <c r="C803" s="3"/>
      <c r="D803" s="3"/>
      <c r="E803" s="3"/>
      <c r="F803" s="3"/>
      <c r="G803" s="3"/>
    </row>
    <row r="804" spans="3:7">
      <c r="C804" s="3"/>
      <c r="D804" s="3"/>
      <c r="E804" s="3"/>
      <c r="F804" s="3"/>
      <c r="G804" s="3"/>
    </row>
    <row r="805" spans="3:7">
      <c r="C805" s="3"/>
      <c r="D805" s="3"/>
      <c r="E805" s="3"/>
      <c r="F805" s="3"/>
      <c r="G805" s="3"/>
    </row>
    <row r="806" spans="3:7">
      <c r="C806" s="3"/>
      <c r="D806" s="3"/>
      <c r="E806" s="3"/>
      <c r="F806" s="3"/>
      <c r="G806" s="3"/>
    </row>
    <row r="807" spans="3:7">
      <c r="C807" s="3"/>
      <c r="D807" s="3"/>
      <c r="E807" s="3"/>
      <c r="F807" s="3"/>
      <c r="G807" s="3"/>
    </row>
    <row r="808" spans="3:7">
      <c r="C808" s="3"/>
      <c r="D808" s="3"/>
      <c r="E808" s="3"/>
      <c r="F808" s="3"/>
      <c r="G808" s="3"/>
    </row>
    <row r="809" spans="3:7">
      <c r="C809" s="3"/>
      <c r="D809" s="3"/>
      <c r="E809" s="3"/>
      <c r="F809" s="3"/>
      <c r="G809" s="3"/>
    </row>
    <row r="810" spans="3:7">
      <c r="C810" s="3"/>
      <c r="D810" s="3"/>
      <c r="E810" s="3"/>
      <c r="F810" s="3"/>
      <c r="G810" s="3"/>
    </row>
    <row r="811" spans="3:7">
      <c r="C811" s="3"/>
      <c r="D811" s="3"/>
      <c r="E811" s="3"/>
      <c r="F811" s="3"/>
      <c r="G811" s="3"/>
    </row>
    <row r="812" spans="3:7">
      <c r="C812" s="3"/>
      <c r="D812" s="3"/>
      <c r="E812" s="3"/>
      <c r="F812" s="3"/>
      <c r="G812" s="3"/>
    </row>
    <row r="813" spans="3:7">
      <c r="C813" s="3"/>
      <c r="D813" s="3"/>
      <c r="E813" s="3"/>
      <c r="F813" s="3"/>
      <c r="G813" s="3"/>
    </row>
    <row r="814" spans="3:7">
      <c r="C814" s="3"/>
      <c r="D814" s="3"/>
      <c r="E814" s="3"/>
      <c r="F814" s="3"/>
      <c r="G814" s="3"/>
    </row>
    <row r="815" spans="3:7">
      <c r="C815" s="3"/>
      <c r="D815" s="3"/>
      <c r="E815" s="3"/>
      <c r="F815" s="3"/>
      <c r="G815" s="3"/>
    </row>
    <row r="816" spans="3:7">
      <c r="C816" s="3"/>
      <c r="D816" s="3"/>
      <c r="E816" s="3"/>
      <c r="F816" s="3"/>
      <c r="G816" s="3"/>
    </row>
    <row r="817" spans="3:7">
      <c r="C817" s="3"/>
      <c r="D817" s="3"/>
      <c r="E817" s="3"/>
      <c r="F817" s="3"/>
      <c r="G817" s="3"/>
    </row>
    <row r="818" spans="3:7">
      <c r="C818" s="3"/>
      <c r="D818" s="3"/>
      <c r="E818" s="3"/>
      <c r="F818" s="3"/>
      <c r="G818" s="3"/>
    </row>
    <row r="819" spans="3:7">
      <c r="C819" s="3"/>
      <c r="D819" s="3"/>
      <c r="E819" s="3"/>
      <c r="F819" s="3"/>
      <c r="G819" s="3"/>
    </row>
    <row r="820" spans="3:7">
      <c r="C820" s="3"/>
      <c r="D820" s="3"/>
      <c r="E820" s="3"/>
      <c r="F820" s="3"/>
      <c r="G820" s="3"/>
    </row>
    <row r="821" spans="3:7">
      <c r="C821" s="3"/>
      <c r="D821" s="3"/>
      <c r="E821" s="3"/>
      <c r="F821" s="3"/>
      <c r="G821" s="3"/>
    </row>
    <row r="822" spans="3:7">
      <c r="C822" s="3"/>
      <c r="D822" s="3"/>
      <c r="E822" s="3"/>
      <c r="F822" s="3"/>
      <c r="G822" s="3"/>
    </row>
    <row r="823" spans="3:7">
      <c r="C823" s="3"/>
      <c r="D823" s="3"/>
      <c r="E823" s="3"/>
      <c r="F823" s="3"/>
      <c r="G823" s="3"/>
    </row>
    <row r="824" spans="3:7">
      <c r="C824" s="3"/>
      <c r="D824" s="3"/>
      <c r="E824" s="3"/>
      <c r="F824" s="3"/>
      <c r="G824" s="3"/>
    </row>
    <row r="825" spans="3:7">
      <c r="C825" s="3"/>
      <c r="D825" s="3"/>
      <c r="E825" s="3"/>
      <c r="F825" s="3"/>
      <c r="G825" s="3"/>
    </row>
    <row r="826" spans="3:7">
      <c r="C826" s="3"/>
      <c r="D826" s="3"/>
      <c r="E826" s="3"/>
      <c r="F826" s="3"/>
      <c r="G826" s="3"/>
    </row>
    <row r="827" spans="3:7">
      <c r="C827" s="3"/>
      <c r="D827" s="3"/>
      <c r="E827" s="3"/>
      <c r="F827" s="3"/>
      <c r="G827" s="3"/>
    </row>
    <row r="828" spans="3:7">
      <c r="C828" s="3"/>
      <c r="D828" s="3"/>
      <c r="E828" s="3"/>
      <c r="F828" s="3"/>
      <c r="G828" s="3"/>
    </row>
    <row r="829" spans="3:7">
      <c r="C829" s="3"/>
      <c r="D829" s="3"/>
      <c r="E829" s="3"/>
      <c r="F829" s="3"/>
      <c r="G829" s="3"/>
    </row>
    <row r="830" spans="3:7">
      <c r="C830" s="3"/>
      <c r="D830" s="3"/>
      <c r="E830" s="3"/>
      <c r="F830" s="3"/>
      <c r="G830" s="3"/>
    </row>
    <row r="831" spans="3:7">
      <c r="C831" s="3"/>
      <c r="D831" s="3"/>
      <c r="E831" s="3"/>
      <c r="F831" s="3"/>
      <c r="G831" s="3"/>
    </row>
    <row r="832" spans="3:7">
      <c r="C832" s="3"/>
      <c r="D832" s="3"/>
      <c r="E832" s="3"/>
      <c r="F832" s="3"/>
      <c r="G832" s="3"/>
    </row>
    <row r="833" spans="3:7">
      <c r="C833" s="3"/>
      <c r="D833" s="3"/>
      <c r="E833" s="3"/>
      <c r="F833" s="3"/>
      <c r="G833" s="3"/>
    </row>
    <row r="834" spans="3:7">
      <c r="C834" s="3"/>
      <c r="D834" s="3"/>
      <c r="E834" s="3"/>
      <c r="F834" s="3"/>
      <c r="G834" s="3"/>
    </row>
    <row r="835" spans="3:7">
      <c r="C835" s="3"/>
      <c r="D835" s="3"/>
      <c r="E835" s="3"/>
      <c r="F835" s="3"/>
      <c r="G835" s="3"/>
    </row>
    <row r="836" spans="3:7">
      <c r="C836" s="3"/>
      <c r="D836" s="3"/>
      <c r="E836" s="3"/>
      <c r="F836" s="3"/>
      <c r="G836" s="3"/>
    </row>
    <row r="837" spans="3:7">
      <c r="C837" s="3"/>
      <c r="D837" s="3"/>
      <c r="E837" s="3"/>
      <c r="F837" s="3"/>
      <c r="G837" s="3"/>
    </row>
    <row r="838" spans="3:7">
      <c r="C838" s="3"/>
      <c r="D838" s="3"/>
      <c r="E838" s="3"/>
      <c r="F838" s="3"/>
      <c r="G838" s="3"/>
    </row>
    <row r="839" spans="3:7">
      <c r="C839" s="3"/>
      <c r="D839" s="3"/>
      <c r="E839" s="3"/>
      <c r="F839" s="3"/>
      <c r="G839" s="3"/>
    </row>
    <row r="840" spans="3:7">
      <c r="C840" s="3"/>
      <c r="D840" s="3"/>
      <c r="E840" s="3"/>
      <c r="F840" s="3"/>
      <c r="G840" s="3"/>
    </row>
    <row r="841" spans="3:7">
      <c r="C841" s="3"/>
      <c r="D841" s="3"/>
      <c r="E841" s="3"/>
      <c r="F841" s="3"/>
      <c r="G841" s="3"/>
    </row>
    <row r="842" spans="3:7">
      <c r="C842" s="3"/>
      <c r="D842" s="3"/>
      <c r="E842" s="3"/>
      <c r="F842" s="3"/>
      <c r="G842" s="3"/>
    </row>
    <row r="843" spans="3:7">
      <c r="C843" s="3"/>
      <c r="D843" s="3"/>
      <c r="E843" s="3"/>
      <c r="F843" s="3"/>
      <c r="G843" s="3"/>
    </row>
    <row r="844" spans="3:7">
      <c r="C844" s="3"/>
      <c r="D844" s="3"/>
      <c r="E844" s="3"/>
      <c r="F844" s="3"/>
      <c r="G844" s="3"/>
    </row>
    <row r="845" spans="3:7">
      <c r="C845" s="3"/>
      <c r="D845" s="3"/>
      <c r="E845" s="3"/>
      <c r="F845" s="3"/>
      <c r="G845" s="3"/>
    </row>
    <row r="846" spans="3:7">
      <c r="C846" s="3"/>
      <c r="D846" s="3"/>
      <c r="E846" s="3"/>
      <c r="F846" s="3"/>
      <c r="G846" s="3"/>
    </row>
    <row r="847" spans="3:7">
      <c r="C847" s="3"/>
      <c r="D847" s="3"/>
      <c r="E847" s="3"/>
      <c r="F847" s="3"/>
      <c r="G847" s="3"/>
    </row>
    <row r="848" spans="3:7">
      <c r="C848" s="3"/>
      <c r="D848" s="3"/>
      <c r="E848" s="3"/>
      <c r="F848" s="3"/>
      <c r="G848" s="3"/>
    </row>
    <row r="849" spans="3:7">
      <c r="C849" s="3"/>
      <c r="D849" s="3"/>
      <c r="E849" s="3"/>
      <c r="F849" s="3"/>
      <c r="G849" s="3"/>
    </row>
    <row r="850" spans="3:7">
      <c r="C850" s="3"/>
      <c r="D850" s="3"/>
      <c r="E850" s="3"/>
      <c r="F850" s="3"/>
      <c r="G850" s="3"/>
    </row>
    <row r="851" spans="3:7">
      <c r="C851" s="3"/>
      <c r="D851" s="3"/>
      <c r="E851" s="3"/>
      <c r="F851" s="3"/>
      <c r="G851" s="3"/>
    </row>
    <row r="852" spans="3:7">
      <c r="C852" s="3"/>
      <c r="D852" s="3"/>
      <c r="E852" s="3"/>
      <c r="F852" s="3"/>
      <c r="G852" s="3"/>
    </row>
    <row r="853" spans="3:7">
      <c r="C853" s="3"/>
      <c r="D853" s="3"/>
      <c r="E853" s="3"/>
      <c r="F853" s="3"/>
      <c r="G853" s="3"/>
    </row>
    <row r="854" spans="3:7">
      <c r="C854" s="3"/>
      <c r="D854" s="3"/>
      <c r="E854" s="3"/>
      <c r="F854" s="3"/>
      <c r="G854" s="3"/>
    </row>
    <row r="855" spans="3:7">
      <c r="C855" s="3"/>
      <c r="D855" s="3"/>
      <c r="E855" s="3"/>
      <c r="F855" s="3"/>
      <c r="G855" s="3"/>
    </row>
    <row r="856" spans="3:7">
      <c r="C856" s="3"/>
      <c r="D856" s="3"/>
      <c r="E856" s="3"/>
      <c r="F856" s="3"/>
      <c r="G856" s="3"/>
    </row>
    <row r="857" spans="3:7">
      <c r="C857" s="3"/>
      <c r="D857" s="3"/>
      <c r="E857" s="3"/>
      <c r="F857" s="3"/>
      <c r="G857" s="3"/>
    </row>
    <row r="858" spans="3:7">
      <c r="C858" s="3"/>
      <c r="D858" s="3"/>
      <c r="E858" s="3"/>
      <c r="F858" s="3"/>
      <c r="G858" s="3"/>
    </row>
    <row r="859" spans="3:7">
      <c r="C859" s="3"/>
      <c r="D859" s="3"/>
      <c r="E859" s="3"/>
      <c r="F859" s="3"/>
      <c r="G859" s="3"/>
    </row>
    <row r="860" spans="3:7">
      <c r="C860" s="3"/>
      <c r="D860" s="3"/>
      <c r="E860" s="3"/>
      <c r="F860" s="3"/>
      <c r="G860" s="3"/>
    </row>
    <row r="861" spans="3:7">
      <c r="C861" s="3"/>
      <c r="D861" s="3"/>
      <c r="E861" s="3"/>
      <c r="F861" s="3"/>
      <c r="G861" s="3"/>
    </row>
    <row r="862" spans="3:7">
      <c r="C862" s="3"/>
      <c r="D862" s="3"/>
      <c r="E862" s="3"/>
      <c r="F862" s="3"/>
      <c r="G862" s="3"/>
    </row>
    <row r="863" spans="3:7">
      <c r="C863" s="3"/>
      <c r="D863" s="3"/>
      <c r="E863" s="3"/>
      <c r="F863" s="3"/>
      <c r="G863" s="3"/>
    </row>
    <row r="864" spans="3:7">
      <c r="C864" s="3"/>
      <c r="D864" s="3"/>
      <c r="E864" s="3"/>
      <c r="F864" s="3"/>
      <c r="G864" s="3"/>
    </row>
    <row r="865" spans="3:7">
      <c r="C865" s="3"/>
      <c r="D865" s="3"/>
      <c r="E865" s="3"/>
      <c r="F865" s="3"/>
      <c r="G865" s="3"/>
    </row>
    <row r="866" spans="3:7">
      <c r="C866" s="3"/>
      <c r="D866" s="3"/>
      <c r="E866" s="3"/>
      <c r="F866" s="3"/>
      <c r="G866" s="3"/>
    </row>
    <row r="867" spans="3:7">
      <c r="C867" s="3"/>
      <c r="D867" s="3"/>
      <c r="E867" s="3"/>
      <c r="F867" s="3"/>
      <c r="G867" s="3"/>
    </row>
    <row r="868" spans="3:7">
      <c r="C868" s="3"/>
      <c r="D868" s="3"/>
      <c r="E868" s="3"/>
      <c r="F868" s="3"/>
      <c r="G868" s="3"/>
    </row>
    <row r="869" spans="3:7">
      <c r="C869" s="3"/>
      <c r="D869" s="3"/>
      <c r="E869" s="3"/>
      <c r="F869" s="3"/>
      <c r="G869" s="3"/>
    </row>
    <row r="870" spans="3:7">
      <c r="C870" s="3"/>
      <c r="D870" s="3"/>
      <c r="E870" s="3"/>
      <c r="F870" s="3"/>
      <c r="G870" s="3"/>
    </row>
    <row r="871" spans="3:7">
      <c r="C871" s="3"/>
      <c r="D871" s="3"/>
      <c r="E871" s="3"/>
      <c r="F871" s="3"/>
      <c r="G871" s="3"/>
    </row>
    <row r="872" spans="3:7">
      <c r="C872" s="3"/>
      <c r="D872" s="3"/>
      <c r="E872" s="3"/>
      <c r="F872" s="3"/>
      <c r="G872" s="3"/>
    </row>
    <row r="873" spans="3:7">
      <c r="C873" s="3"/>
      <c r="D873" s="3"/>
      <c r="E873" s="3"/>
      <c r="F873" s="3"/>
      <c r="G873" s="3"/>
    </row>
    <row r="874" spans="3:7">
      <c r="C874" s="3"/>
      <c r="D874" s="3"/>
      <c r="E874" s="3"/>
      <c r="F874" s="3"/>
      <c r="G874" s="3"/>
    </row>
    <row r="875" spans="3:7">
      <c r="C875" s="3"/>
      <c r="D875" s="3"/>
      <c r="E875" s="3"/>
      <c r="F875" s="3"/>
      <c r="G875" s="3"/>
    </row>
    <row r="876" spans="3:7">
      <c r="C876" s="3"/>
      <c r="D876" s="3"/>
      <c r="E876" s="3"/>
      <c r="F876" s="3"/>
      <c r="G876" s="3"/>
    </row>
    <row r="877" spans="3:7">
      <c r="C877" s="3"/>
      <c r="D877" s="3"/>
      <c r="E877" s="3"/>
      <c r="F877" s="3"/>
      <c r="G877" s="3"/>
    </row>
    <row r="878" spans="3:7">
      <c r="C878" s="3"/>
      <c r="D878" s="3"/>
      <c r="E878" s="3"/>
      <c r="F878" s="3"/>
      <c r="G878" s="3"/>
    </row>
    <row r="879" spans="3:7">
      <c r="C879" s="3"/>
      <c r="D879" s="3"/>
      <c r="E879" s="3"/>
      <c r="F879" s="3"/>
      <c r="G879" s="3"/>
    </row>
    <row r="880" spans="3:7">
      <c r="C880" s="3"/>
      <c r="D880" s="3"/>
      <c r="E880" s="3"/>
      <c r="F880" s="3"/>
      <c r="G880" s="3"/>
    </row>
    <row r="881" spans="3:7">
      <c r="C881" s="3"/>
      <c r="D881" s="3"/>
      <c r="E881" s="3"/>
      <c r="F881" s="3"/>
      <c r="G881" s="3"/>
    </row>
    <row r="882" spans="3:7">
      <c r="C882" s="3"/>
      <c r="D882" s="3"/>
      <c r="E882" s="3"/>
      <c r="F882" s="3"/>
      <c r="G882" s="3"/>
    </row>
    <row r="883" spans="3:7">
      <c r="C883" s="3"/>
      <c r="D883" s="3"/>
      <c r="E883" s="3"/>
      <c r="F883" s="3"/>
      <c r="G883" s="3"/>
    </row>
    <row r="884" spans="3:7">
      <c r="C884" s="3"/>
      <c r="D884" s="3"/>
      <c r="E884" s="3"/>
      <c r="F884" s="3"/>
      <c r="G884" s="3"/>
    </row>
    <row r="885" spans="3:7">
      <c r="C885" s="3"/>
      <c r="D885" s="3"/>
      <c r="E885" s="3"/>
      <c r="F885" s="3"/>
      <c r="G885" s="3"/>
    </row>
    <row r="886" spans="3:7">
      <c r="C886" s="3"/>
      <c r="D886" s="3"/>
      <c r="E886" s="3"/>
      <c r="F886" s="3"/>
      <c r="G886" s="3"/>
    </row>
    <row r="887" spans="3:7">
      <c r="C887" s="3"/>
      <c r="D887" s="3"/>
      <c r="E887" s="3"/>
      <c r="F887" s="3"/>
      <c r="G887" s="3"/>
    </row>
    <row r="888" spans="3:7">
      <c r="C888" s="3"/>
      <c r="D888" s="3"/>
      <c r="E888" s="3"/>
      <c r="F888" s="3"/>
      <c r="G888" s="3"/>
    </row>
    <row r="889" spans="3:7">
      <c r="C889" s="3"/>
      <c r="D889" s="3"/>
      <c r="E889" s="3"/>
      <c r="F889" s="3"/>
      <c r="G889" s="3"/>
    </row>
    <row r="890" spans="3:7">
      <c r="C890" s="3"/>
      <c r="D890" s="3"/>
      <c r="E890" s="3"/>
      <c r="F890" s="3"/>
      <c r="G890" s="3"/>
    </row>
    <row r="891" spans="3:7">
      <c r="C891" s="3"/>
      <c r="D891" s="3"/>
      <c r="E891" s="3"/>
      <c r="F891" s="3"/>
      <c r="G891" s="3"/>
    </row>
    <row r="892" spans="3:7">
      <c r="C892" s="3"/>
      <c r="D892" s="3"/>
      <c r="E892" s="3"/>
      <c r="F892" s="3"/>
      <c r="G892" s="3"/>
    </row>
    <row r="893" spans="3:7">
      <c r="C893" s="3"/>
      <c r="D893" s="3"/>
      <c r="E893" s="3"/>
      <c r="F893" s="3"/>
      <c r="G893" s="3"/>
    </row>
    <row r="894" spans="3:7">
      <c r="C894" s="3"/>
      <c r="D894" s="3"/>
      <c r="E894" s="3"/>
      <c r="F894" s="3"/>
      <c r="G894" s="3"/>
    </row>
    <row r="895" spans="3:7">
      <c r="C895" s="3"/>
      <c r="D895" s="3"/>
      <c r="E895" s="3"/>
      <c r="F895" s="3"/>
      <c r="G895" s="3"/>
    </row>
    <row r="896" spans="3:7">
      <c r="C896" s="3"/>
      <c r="D896" s="3"/>
      <c r="E896" s="3"/>
      <c r="F896" s="3"/>
      <c r="G896" s="3"/>
    </row>
    <row r="897" spans="3:7">
      <c r="C897" s="3"/>
      <c r="D897" s="3"/>
      <c r="E897" s="3"/>
      <c r="F897" s="3"/>
      <c r="G897" s="3"/>
    </row>
    <row r="898" spans="3:7">
      <c r="C898" s="3"/>
      <c r="D898" s="3"/>
      <c r="E898" s="3"/>
      <c r="F898" s="3"/>
      <c r="G898" s="3"/>
    </row>
    <row r="899" spans="3:7">
      <c r="C899" s="3"/>
      <c r="D899" s="3"/>
      <c r="E899" s="3"/>
      <c r="F899" s="3"/>
      <c r="G899" s="3"/>
    </row>
    <row r="900" spans="3:7">
      <c r="C900" s="3"/>
      <c r="D900" s="3"/>
      <c r="E900" s="3"/>
      <c r="F900" s="3"/>
      <c r="G900" s="3"/>
    </row>
    <row r="901" spans="3:7">
      <c r="C901" s="3"/>
      <c r="D901" s="3"/>
      <c r="E901" s="3"/>
      <c r="F901" s="3"/>
      <c r="G901" s="3"/>
    </row>
    <row r="902" spans="3:7">
      <c r="C902" s="3"/>
      <c r="D902" s="3"/>
      <c r="E902" s="3"/>
      <c r="F902" s="3"/>
      <c r="G902" s="3"/>
    </row>
    <row r="903" spans="3:7">
      <c r="C903" s="3"/>
      <c r="D903" s="3"/>
      <c r="E903" s="3"/>
      <c r="F903" s="3"/>
      <c r="G903" s="3"/>
    </row>
    <row r="904" spans="3:7">
      <c r="C904" s="3"/>
      <c r="D904" s="3"/>
      <c r="E904" s="3"/>
      <c r="F904" s="3"/>
      <c r="G904" s="3"/>
    </row>
    <row r="905" spans="3:7">
      <c r="C905" s="3"/>
      <c r="D905" s="3"/>
      <c r="E905" s="3"/>
      <c r="F905" s="3"/>
      <c r="G905" s="3"/>
    </row>
    <row r="906" spans="3:7">
      <c r="C906" s="3"/>
      <c r="D906" s="3"/>
      <c r="E906" s="3"/>
      <c r="F906" s="3"/>
      <c r="G906" s="3"/>
    </row>
    <row r="907" spans="3:7">
      <c r="C907" s="3"/>
      <c r="D907" s="3"/>
      <c r="E907" s="3"/>
      <c r="F907" s="3"/>
      <c r="G907" s="3"/>
    </row>
    <row r="908" spans="3:7">
      <c r="C908" s="3"/>
      <c r="D908" s="3"/>
      <c r="E908" s="3"/>
      <c r="F908" s="3"/>
      <c r="G908" s="3"/>
    </row>
    <row r="909" spans="3:7">
      <c r="C909" s="3"/>
      <c r="D909" s="3"/>
      <c r="E909" s="3"/>
      <c r="F909" s="3"/>
      <c r="G909" s="3"/>
    </row>
    <row r="910" spans="3:7">
      <c r="C910" s="3"/>
      <c r="D910" s="3"/>
      <c r="E910" s="3"/>
      <c r="F910" s="3"/>
      <c r="G910" s="3"/>
    </row>
    <row r="911" spans="3:7">
      <c r="C911" s="3"/>
      <c r="D911" s="3"/>
      <c r="E911" s="3"/>
      <c r="F911" s="3"/>
      <c r="G911" s="3"/>
    </row>
    <row r="912" spans="3:7">
      <c r="C912" s="3"/>
      <c r="D912" s="3"/>
      <c r="E912" s="3"/>
      <c r="F912" s="3"/>
      <c r="G912" s="3"/>
    </row>
    <row r="913" spans="3:7">
      <c r="C913" s="3"/>
      <c r="D913" s="3"/>
      <c r="E913" s="3"/>
      <c r="F913" s="3"/>
      <c r="G913" s="3"/>
    </row>
    <row r="914" spans="3:7">
      <c r="C914" s="3"/>
      <c r="D914" s="3"/>
      <c r="E914" s="3"/>
      <c r="F914" s="3"/>
      <c r="G914" s="3"/>
    </row>
    <row r="915" spans="3:7">
      <c r="C915" s="3"/>
      <c r="D915" s="3"/>
      <c r="E915" s="3"/>
      <c r="F915" s="3"/>
      <c r="G915" s="3"/>
    </row>
    <row r="916" spans="3:7">
      <c r="C916" s="3"/>
      <c r="D916" s="3"/>
      <c r="E916" s="3"/>
      <c r="F916" s="3"/>
      <c r="G916" s="3"/>
    </row>
    <row r="917" spans="3:7">
      <c r="C917" s="3"/>
      <c r="D917" s="3"/>
      <c r="E917" s="3"/>
      <c r="F917" s="3"/>
      <c r="G917" s="3"/>
    </row>
    <row r="918" spans="3:7">
      <c r="C918" s="3"/>
      <c r="D918" s="3"/>
      <c r="E918" s="3"/>
      <c r="F918" s="3"/>
      <c r="G918" s="3"/>
    </row>
    <row r="919" spans="3:7">
      <c r="C919" s="3"/>
      <c r="D919" s="3"/>
      <c r="E919" s="3"/>
      <c r="F919" s="3"/>
      <c r="G919" s="3"/>
    </row>
    <row r="920" spans="3:7">
      <c r="C920" s="3"/>
      <c r="D920" s="3"/>
      <c r="E920" s="3"/>
      <c r="F920" s="3"/>
      <c r="G920" s="3"/>
    </row>
    <row r="921" spans="3:7">
      <c r="C921" s="3"/>
      <c r="D921" s="3"/>
      <c r="E921" s="3"/>
      <c r="F921" s="3"/>
      <c r="G921" s="3"/>
    </row>
    <row r="922" spans="3:7">
      <c r="C922" s="3"/>
      <c r="D922" s="3"/>
      <c r="E922" s="3"/>
      <c r="F922" s="3"/>
      <c r="G922" s="3"/>
    </row>
    <row r="923" spans="3:7">
      <c r="C923" s="3"/>
      <c r="D923" s="3"/>
      <c r="E923" s="3"/>
      <c r="F923" s="3"/>
      <c r="G923" s="3"/>
    </row>
    <row r="924" spans="3:7">
      <c r="C924" s="3"/>
      <c r="D924" s="3"/>
      <c r="E924" s="3"/>
      <c r="F924" s="3"/>
      <c r="G924" s="3"/>
    </row>
    <row r="925" spans="3:7">
      <c r="C925" s="3"/>
      <c r="D925" s="3"/>
      <c r="E925" s="3"/>
      <c r="F925" s="3"/>
      <c r="G925" s="3"/>
    </row>
    <row r="926" spans="3:7">
      <c r="C926" s="3"/>
      <c r="D926" s="3"/>
      <c r="E926" s="3"/>
      <c r="F926" s="3"/>
      <c r="G926" s="3"/>
    </row>
    <row r="927" spans="3:7">
      <c r="C927" s="3"/>
      <c r="D927" s="3"/>
      <c r="E927" s="3"/>
      <c r="F927" s="3"/>
      <c r="G927" s="3"/>
    </row>
    <row r="928" spans="3:7">
      <c r="C928" s="3"/>
      <c r="D928" s="3"/>
      <c r="E928" s="3"/>
      <c r="F928" s="3"/>
      <c r="G928" s="3"/>
    </row>
    <row r="929" spans="3:7">
      <c r="C929" s="3"/>
      <c r="D929" s="3"/>
      <c r="E929" s="3"/>
      <c r="F929" s="3"/>
      <c r="G929" s="3"/>
    </row>
    <row r="930" spans="3:7">
      <c r="C930" s="3"/>
      <c r="D930" s="3"/>
      <c r="E930" s="3"/>
      <c r="F930" s="3"/>
      <c r="G930" s="3"/>
    </row>
    <row r="931" spans="3:7">
      <c r="C931" s="3"/>
      <c r="D931" s="3"/>
      <c r="E931" s="3"/>
      <c r="F931" s="3"/>
      <c r="G931" s="3"/>
    </row>
    <row r="932" spans="3:7">
      <c r="C932" s="3"/>
      <c r="D932" s="3"/>
      <c r="E932" s="3"/>
      <c r="F932" s="3"/>
      <c r="G932" s="3"/>
    </row>
    <row r="933" spans="3:7">
      <c r="C933" s="3"/>
      <c r="D933" s="3"/>
      <c r="E933" s="3"/>
      <c r="F933" s="3"/>
      <c r="G933" s="3"/>
    </row>
    <row r="934" spans="3:7">
      <c r="C934" s="3"/>
      <c r="D934" s="3"/>
      <c r="E934" s="3"/>
      <c r="F934" s="3"/>
      <c r="G934" s="3"/>
    </row>
    <row r="935" spans="3:7">
      <c r="C935" s="3"/>
      <c r="D935" s="3"/>
      <c r="E935" s="3"/>
      <c r="F935" s="3"/>
      <c r="G935" s="3"/>
    </row>
    <row r="936" spans="3:7">
      <c r="C936" s="3"/>
      <c r="D936" s="3"/>
      <c r="E936" s="3"/>
      <c r="F936" s="3"/>
      <c r="G936" s="3"/>
    </row>
    <row r="937" spans="3:7">
      <c r="C937" s="3"/>
      <c r="D937" s="3"/>
      <c r="E937" s="3"/>
      <c r="F937" s="3"/>
      <c r="G937" s="3"/>
    </row>
    <row r="938" spans="3:7">
      <c r="C938" s="3"/>
      <c r="D938" s="3"/>
      <c r="E938" s="3"/>
      <c r="F938" s="3"/>
      <c r="G938" s="3"/>
    </row>
    <row r="939" spans="3:7">
      <c r="C939" s="3"/>
      <c r="D939" s="3"/>
      <c r="E939" s="3"/>
      <c r="F939" s="3"/>
      <c r="G939" s="3"/>
    </row>
    <row r="940" spans="3:7">
      <c r="C940" s="3"/>
      <c r="D940" s="3"/>
      <c r="E940" s="3"/>
      <c r="F940" s="3"/>
      <c r="G940" s="3"/>
    </row>
    <row r="941" spans="3:7">
      <c r="C941" s="3"/>
      <c r="D941" s="3"/>
      <c r="E941" s="3"/>
      <c r="F941" s="3"/>
      <c r="G941" s="3"/>
    </row>
    <row r="942" spans="3:7">
      <c r="C942" s="3"/>
      <c r="D942" s="3"/>
      <c r="E942" s="3"/>
      <c r="F942" s="3"/>
      <c r="G942" s="3"/>
    </row>
    <row r="943" spans="3:7">
      <c r="C943" s="3"/>
      <c r="D943" s="3"/>
      <c r="E943" s="3"/>
      <c r="F943" s="3"/>
      <c r="G943" s="3"/>
    </row>
    <row r="944" spans="3:7">
      <c r="C944" s="3"/>
      <c r="D944" s="3"/>
      <c r="E944" s="3"/>
      <c r="F944" s="3"/>
      <c r="G944" s="3"/>
    </row>
    <row r="945" spans="3:7">
      <c r="C945" s="3"/>
      <c r="D945" s="3"/>
      <c r="E945" s="3"/>
      <c r="F945" s="3"/>
      <c r="G945" s="3"/>
    </row>
    <row r="946" spans="3:7">
      <c r="C946" s="3"/>
      <c r="D946" s="3"/>
      <c r="E946" s="3"/>
      <c r="F946" s="3"/>
      <c r="G946" s="3"/>
    </row>
    <row r="947" spans="3:7">
      <c r="C947" s="3"/>
      <c r="D947" s="3"/>
      <c r="E947" s="3"/>
      <c r="F947" s="3"/>
      <c r="G947" s="3"/>
    </row>
    <row r="948" spans="3:7">
      <c r="C948" s="3"/>
      <c r="D948" s="3"/>
      <c r="E948" s="3"/>
      <c r="F948" s="3"/>
      <c r="G948" s="3"/>
    </row>
    <row r="949" spans="3:7">
      <c r="C949" s="3"/>
      <c r="D949" s="3"/>
      <c r="E949" s="3"/>
      <c r="F949" s="3"/>
      <c r="G949" s="3"/>
    </row>
    <row r="950" spans="3:7">
      <c r="C950" s="3"/>
      <c r="D950" s="3"/>
      <c r="E950" s="3"/>
      <c r="F950" s="3"/>
      <c r="G950" s="3"/>
    </row>
    <row r="951" spans="3:7">
      <c r="C951" s="3"/>
      <c r="D951" s="3"/>
      <c r="E951" s="3"/>
      <c r="F951" s="3"/>
      <c r="G951" s="3"/>
    </row>
    <row r="952" spans="3:7">
      <c r="C952" s="3"/>
      <c r="D952" s="3"/>
      <c r="E952" s="3"/>
      <c r="F952" s="3"/>
      <c r="G952" s="3"/>
    </row>
    <row r="953" spans="3:7">
      <c r="C953" s="3"/>
      <c r="D953" s="3"/>
      <c r="E953" s="3"/>
      <c r="F953" s="3"/>
      <c r="G953" s="3"/>
    </row>
    <row r="954" spans="3:7">
      <c r="C954" s="3"/>
      <c r="D954" s="3"/>
      <c r="E954" s="3"/>
      <c r="F954" s="3"/>
      <c r="G954" s="3"/>
    </row>
    <row r="955" spans="3:7">
      <c r="C955" s="3"/>
      <c r="D955" s="3"/>
      <c r="E955" s="3"/>
      <c r="F955" s="3"/>
      <c r="G955" s="3"/>
    </row>
    <row r="956" spans="3:7">
      <c r="C956" s="3"/>
      <c r="D956" s="3"/>
      <c r="E956" s="3"/>
      <c r="F956" s="3"/>
      <c r="G956" s="3"/>
    </row>
    <row r="957" spans="3:7">
      <c r="C957" s="3"/>
      <c r="D957" s="3"/>
      <c r="E957" s="3"/>
      <c r="F957" s="3"/>
      <c r="G957" s="3"/>
    </row>
    <row r="958" spans="3:7">
      <c r="C958" s="3"/>
      <c r="D958" s="3"/>
      <c r="E958" s="3"/>
      <c r="F958" s="3"/>
      <c r="G958" s="3"/>
    </row>
    <row r="959" spans="3:7">
      <c r="C959" s="3"/>
      <c r="D959" s="3"/>
      <c r="E959" s="3"/>
      <c r="F959" s="3"/>
      <c r="G959" s="3"/>
    </row>
    <row r="960" spans="3:7">
      <c r="C960" s="3"/>
      <c r="D960" s="3"/>
      <c r="E960" s="3"/>
      <c r="F960" s="3"/>
      <c r="G960" s="3"/>
    </row>
    <row r="961" spans="3:7">
      <c r="C961" s="3"/>
      <c r="D961" s="3"/>
      <c r="E961" s="3"/>
      <c r="F961" s="3"/>
      <c r="G961" s="3"/>
    </row>
    <row r="962" spans="3:7">
      <c r="C962" s="3"/>
      <c r="D962" s="3"/>
      <c r="E962" s="3"/>
      <c r="F962" s="3"/>
      <c r="G962" s="3"/>
    </row>
    <row r="963" spans="3:7">
      <c r="C963" s="3"/>
      <c r="D963" s="3"/>
      <c r="E963" s="3"/>
      <c r="F963" s="3"/>
      <c r="G963" s="3"/>
    </row>
    <row r="964" spans="3:7">
      <c r="C964" s="3"/>
      <c r="D964" s="3"/>
      <c r="E964" s="3"/>
      <c r="F964" s="3"/>
      <c r="G964" s="3"/>
    </row>
    <row r="965" spans="3:7">
      <c r="C965" s="3"/>
      <c r="D965" s="3"/>
      <c r="E965" s="3"/>
      <c r="F965" s="3"/>
      <c r="G965" s="3"/>
    </row>
    <row r="966" spans="3:7">
      <c r="C966" s="3"/>
      <c r="D966" s="3"/>
      <c r="E966" s="3"/>
      <c r="F966" s="3"/>
      <c r="G966" s="3"/>
    </row>
    <row r="967" spans="3:7">
      <c r="C967" s="3"/>
      <c r="D967" s="3"/>
      <c r="E967" s="3"/>
      <c r="F967" s="3"/>
      <c r="G967" s="3"/>
    </row>
    <row r="968" spans="3:7">
      <c r="C968" s="3"/>
      <c r="D968" s="3"/>
      <c r="E968" s="3"/>
      <c r="F968" s="3"/>
      <c r="G968" s="3"/>
    </row>
    <row r="969" spans="3:7">
      <c r="C969" s="3"/>
      <c r="D969" s="3"/>
      <c r="E969" s="3"/>
      <c r="F969" s="3"/>
      <c r="G969" s="3"/>
    </row>
    <row r="970" spans="3:7">
      <c r="C970" s="3"/>
      <c r="D970" s="3"/>
      <c r="E970" s="3"/>
      <c r="F970" s="3"/>
      <c r="G970" s="3"/>
    </row>
    <row r="971" spans="3:7">
      <c r="C971" s="3"/>
      <c r="D971" s="3"/>
      <c r="E971" s="3"/>
      <c r="F971" s="3"/>
      <c r="G971" s="3"/>
    </row>
    <row r="972" spans="3:7">
      <c r="C972" s="3"/>
      <c r="D972" s="3"/>
      <c r="E972" s="3"/>
      <c r="F972" s="3"/>
      <c r="G972" s="3"/>
    </row>
    <row r="973" spans="3:7">
      <c r="C973" s="3"/>
      <c r="D973" s="3"/>
      <c r="E973" s="3"/>
      <c r="F973" s="3"/>
      <c r="G973" s="3"/>
    </row>
    <row r="974" spans="3:7">
      <c r="C974" s="3"/>
      <c r="D974" s="3"/>
      <c r="E974" s="3"/>
      <c r="F974" s="3"/>
      <c r="G974" s="3"/>
    </row>
    <row r="975" spans="3:7">
      <c r="C975" s="3"/>
      <c r="D975" s="3"/>
      <c r="E975" s="3"/>
      <c r="F975" s="3"/>
      <c r="G975" s="3"/>
    </row>
    <row r="976" spans="3:7">
      <c r="C976" s="3"/>
      <c r="D976" s="3"/>
      <c r="E976" s="3"/>
      <c r="F976" s="3"/>
      <c r="G976" s="3"/>
    </row>
    <row r="977" spans="3:7">
      <c r="C977" s="3"/>
      <c r="D977" s="3"/>
      <c r="E977" s="3"/>
      <c r="F977" s="3"/>
      <c r="G977" s="3"/>
    </row>
    <row r="978" spans="3:7">
      <c r="C978" s="3"/>
      <c r="D978" s="3"/>
      <c r="E978" s="3"/>
      <c r="F978" s="3"/>
      <c r="G978" s="3"/>
    </row>
    <row r="979" spans="3:7">
      <c r="C979" s="3"/>
      <c r="D979" s="3"/>
      <c r="E979" s="3"/>
      <c r="F979" s="3"/>
      <c r="G979" s="3"/>
    </row>
    <row r="980" spans="3:7">
      <c r="C980" s="3"/>
      <c r="D980" s="3"/>
      <c r="E980" s="3"/>
      <c r="F980" s="3"/>
      <c r="G980" s="3"/>
    </row>
    <row r="981" spans="3:7">
      <c r="C981" s="3"/>
      <c r="D981" s="3"/>
      <c r="E981" s="3"/>
      <c r="F981" s="3"/>
      <c r="G981" s="3"/>
    </row>
    <row r="982" spans="3:7">
      <c r="C982" s="3"/>
      <c r="D982" s="3"/>
      <c r="E982" s="3"/>
      <c r="F982" s="3"/>
      <c r="G982" s="3"/>
    </row>
    <row r="983" spans="3:7">
      <c r="C983" s="3"/>
      <c r="D983" s="3"/>
      <c r="E983" s="3"/>
      <c r="F983" s="3"/>
      <c r="G983" s="3"/>
    </row>
    <row r="984" spans="3:7">
      <c r="C984" s="3"/>
      <c r="D984" s="3"/>
      <c r="E984" s="3"/>
      <c r="F984" s="3"/>
      <c r="G984" s="3"/>
    </row>
    <row r="985" spans="3:7">
      <c r="C985" s="3"/>
      <c r="D985" s="3"/>
      <c r="E985" s="3"/>
      <c r="F985" s="3"/>
      <c r="G985" s="3"/>
    </row>
    <row r="986" spans="3:7">
      <c r="C986" s="3"/>
      <c r="D986" s="3"/>
      <c r="E986" s="3"/>
      <c r="F986" s="3"/>
      <c r="G986" s="3"/>
    </row>
    <row r="987" spans="3:7">
      <c r="C987" s="3"/>
      <c r="D987" s="3"/>
      <c r="E987" s="3"/>
      <c r="F987" s="3"/>
      <c r="G987" s="3"/>
    </row>
    <row r="988" spans="3:7">
      <c r="C988" s="3"/>
      <c r="D988" s="3"/>
      <c r="E988" s="3"/>
      <c r="F988" s="3"/>
      <c r="G988" s="3"/>
    </row>
    <row r="989" spans="3:7">
      <c r="C989" s="3"/>
      <c r="D989" s="3"/>
      <c r="E989" s="3"/>
      <c r="F989" s="3"/>
      <c r="G989" s="3"/>
    </row>
    <row r="990" spans="3:7">
      <c r="C990" s="3"/>
      <c r="D990" s="3"/>
      <c r="E990" s="3"/>
      <c r="F990" s="3"/>
      <c r="G990" s="3"/>
    </row>
    <row r="991" spans="3:7">
      <c r="C991" s="3"/>
      <c r="D991" s="3"/>
      <c r="E991" s="3"/>
      <c r="F991" s="3"/>
      <c r="G991" s="3"/>
    </row>
    <row r="992" spans="3:7">
      <c r="C992" s="3"/>
      <c r="D992" s="3"/>
      <c r="E992" s="3"/>
      <c r="F992" s="3"/>
      <c r="G992" s="3"/>
    </row>
    <row r="993" spans="3:7">
      <c r="C993" s="3"/>
      <c r="D993" s="3"/>
      <c r="E993" s="3"/>
      <c r="F993" s="3"/>
      <c r="G993" s="3"/>
    </row>
    <row r="994" spans="3:7">
      <c r="C994" s="3"/>
      <c r="D994" s="3"/>
      <c r="E994" s="3"/>
      <c r="F994" s="3"/>
      <c r="G994" s="3"/>
    </row>
    <row r="995" spans="3:7">
      <c r="C995" s="3"/>
      <c r="D995" s="3"/>
      <c r="E995" s="3"/>
      <c r="F995" s="3"/>
      <c r="G995" s="3"/>
    </row>
    <row r="996" spans="3:7">
      <c r="C996" s="3"/>
      <c r="D996" s="3"/>
      <c r="E996" s="3"/>
      <c r="F996" s="3"/>
      <c r="G996" s="3"/>
    </row>
    <row r="997" spans="3:7">
      <c r="C997" s="3"/>
      <c r="D997" s="3"/>
      <c r="E997" s="3"/>
      <c r="F997" s="3"/>
      <c r="G997" s="3"/>
    </row>
    <row r="998" spans="3:7">
      <c r="C998" s="3"/>
      <c r="D998" s="3"/>
      <c r="E998" s="3"/>
      <c r="F998" s="3"/>
      <c r="G998" s="3"/>
    </row>
    <row r="999" spans="3:7">
      <c r="C999" s="3"/>
      <c r="D999" s="3"/>
      <c r="E999" s="3"/>
      <c r="F999" s="3"/>
      <c r="G999" s="3"/>
    </row>
    <row r="1000" spans="3:7">
      <c r="C1000" s="3"/>
      <c r="D1000" s="3"/>
      <c r="E1000" s="3"/>
      <c r="F1000" s="3"/>
      <c r="G1000" s="3"/>
    </row>
    <row r="1001" spans="3:7">
      <c r="C1001" s="3"/>
      <c r="D1001" s="3"/>
      <c r="E1001" s="3"/>
      <c r="F1001" s="3"/>
      <c r="G1001" s="3"/>
    </row>
    <row r="1002" spans="3:7">
      <c r="C1002" s="3"/>
      <c r="D1002" s="3"/>
      <c r="E1002" s="3"/>
      <c r="F1002" s="3"/>
      <c r="G1002" s="3"/>
    </row>
    <row r="1003" spans="3:7">
      <c r="C1003" s="3"/>
      <c r="D1003" s="3"/>
      <c r="E1003" s="3"/>
      <c r="F1003" s="3"/>
      <c r="G1003" s="3"/>
    </row>
    <row r="1004" spans="3:7">
      <c r="C1004" s="3"/>
      <c r="D1004" s="3"/>
      <c r="E1004" s="3"/>
      <c r="F1004" s="3"/>
      <c r="G1004" s="3"/>
    </row>
    <row r="1005" spans="3:7">
      <c r="C1005" s="3"/>
      <c r="D1005" s="3"/>
      <c r="E1005" s="3"/>
      <c r="F1005" s="3"/>
      <c r="G1005" s="3"/>
    </row>
    <row r="1006" spans="3:7">
      <c r="C1006" s="3"/>
      <c r="D1006" s="3"/>
      <c r="E1006" s="3"/>
      <c r="F1006" s="3"/>
      <c r="G1006" s="3"/>
    </row>
    <row r="1007" spans="3:7">
      <c r="C1007" s="3"/>
      <c r="D1007" s="3"/>
      <c r="E1007" s="3"/>
      <c r="F1007" s="3"/>
      <c r="G1007" s="3"/>
    </row>
    <row r="1008" spans="3:7">
      <c r="C1008" s="3"/>
      <c r="D1008" s="3"/>
      <c r="E1008" s="3"/>
      <c r="F1008" s="3"/>
      <c r="G1008" s="3"/>
    </row>
    <row r="1009" spans="3:7">
      <c r="C1009" s="3"/>
      <c r="D1009" s="3"/>
      <c r="E1009" s="3"/>
      <c r="F1009" s="3"/>
      <c r="G1009" s="3"/>
    </row>
    <row r="1010" spans="3:7">
      <c r="C1010" s="3"/>
      <c r="D1010" s="3"/>
      <c r="E1010" s="3"/>
      <c r="F1010" s="3"/>
      <c r="G1010" s="3"/>
    </row>
    <row r="1011" spans="3:7">
      <c r="C1011" s="3"/>
      <c r="D1011" s="3"/>
      <c r="E1011" s="3"/>
      <c r="F1011" s="3"/>
      <c r="G1011" s="3"/>
    </row>
    <row r="1012" spans="3:7">
      <c r="C1012" s="3"/>
      <c r="D1012" s="3"/>
      <c r="E1012" s="3"/>
      <c r="F1012" s="3"/>
      <c r="G1012" s="3"/>
    </row>
    <row r="1013" spans="3:7">
      <c r="C1013" s="3"/>
      <c r="D1013" s="3"/>
      <c r="E1013" s="3"/>
      <c r="F1013" s="3"/>
      <c r="G1013" s="3"/>
    </row>
    <row r="1014" spans="3:7">
      <c r="C1014" s="3"/>
      <c r="D1014" s="3"/>
      <c r="E1014" s="3"/>
      <c r="F1014" s="3"/>
      <c r="G1014" s="3"/>
    </row>
    <row r="1015" spans="3:7">
      <c r="C1015" s="3"/>
      <c r="D1015" s="3"/>
      <c r="E1015" s="3"/>
      <c r="F1015" s="3"/>
      <c r="G1015" s="3"/>
    </row>
    <row r="1016" spans="3:7">
      <c r="C1016" s="3"/>
      <c r="D1016" s="3"/>
      <c r="E1016" s="3"/>
      <c r="F1016" s="3"/>
      <c r="G1016" s="3"/>
    </row>
    <row r="1017" spans="3:7">
      <c r="C1017" s="3"/>
      <c r="D1017" s="3"/>
      <c r="E1017" s="3"/>
      <c r="F1017" s="3"/>
      <c r="G1017" s="3"/>
    </row>
    <row r="1018" spans="3:7">
      <c r="C1018" s="3"/>
      <c r="D1018" s="3"/>
      <c r="E1018" s="3"/>
      <c r="F1018" s="3"/>
      <c r="G1018" s="3"/>
    </row>
    <row r="1019" spans="3:7">
      <c r="C1019" s="3"/>
      <c r="D1019" s="3"/>
      <c r="E1019" s="3"/>
      <c r="F1019" s="3"/>
      <c r="G1019" s="3"/>
    </row>
    <row r="1020" spans="3:7">
      <c r="C1020" s="3"/>
      <c r="D1020" s="3"/>
      <c r="E1020" s="3"/>
      <c r="F1020" s="3"/>
      <c r="G1020" s="3"/>
    </row>
    <row r="1021" spans="3:7">
      <c r="C1021" s="3"/>
      <c r="D1021" s="3"/>
      <c r="E1021" s="3"/>
      <c r="F1021" s="3"/>
      <c r="G1021" s="3"/>
    </row>
    <row r="1022" spans="3:7">
      <c r="C1022" s="3"/>
      <c r="D1022" s="3"/>
      <c r="E1022" s="3"/>
      <c r="F1022" s="3"/>
      <c r="G1022" s="3"/>
    </row>
    <row r="1023" spans="3:7">
      <c r="C1023" s="3"/>
      <c r="D1023" s="3"/>
      <c r="E1023" s="3"/>
      <c r="F1023" s="3"/>
      <c r="G1023" s="3"/>
    </row>
    <row r="1024" spans="3:7">
      <c r="C1024" s="3"/>
      <c r="D1024" s="3"/>
      <c r="E1024" s="3"/>
      <c r="F1024" s="3"/>
      <c r="G1024" s="3"/>
    </row>
    <row r="1025" spans="3:7">
      <c r="C1025" s="3"/>
      <c r="D1025" s="3"/>
      <c r="E1025" s="3"/>
      <c r="F1025" s="3"/>
      <c r="G1025" s="3"/>
    </row>
    <row r="1026" spans="3:7">
      <c r="C1026" s="3"/>
      <c r="D1026" s="3"/>
      <c r="E1026" s="3"/>
      <c r="F1026" s="3"/>
      <c r="G1026" s="3"/>
    </row>
    <row r="1027" spans="3:7">
      <c r="C1027" s="3"/>
      <c r="D1027" s="3"/>
      <c r="E1027" s="3"/>
      <c r="F1027" s="3"/>
      <c r="G1027" s="3"/>
    </row>
    <row r="1028" spans="3:7">
      <c r="C1028" s="3"/>
      <c r="D1028" s="3"/>
      <c r="E1028" s="3"/>
      <c r="F1028" s="3"/>
      <c r="G1028" s="3"/>
    </row>
    <row r="1029" spans="3:7">
      <c r="C1029" s="3"/>
      <c r="D1029" s="3"/>
      <c r="E1029" s="3"/>
      <c r="F1029" s="3"/>
      <c r="G1029" s="3"/>
    </row>
    <row r="1030" spans="3:7">
      <c r="C1030" s="3"/>
      <c r="D1030" s="3"/>
      <c r="E1030" s="3"/>
      <c r="F1030" s="3"/>
      <c r="G1030" s="3"/>
    </row>
    <row r="1031" spans="3:7">
      <c r="C1031" s="3"/>
      <c r="D1031" s="3"/>
      <c r="E1031" s="3"/>
      <c r="F1031" s="3"/>
      <c r="G1031" s="3"/>
    </row>
    <row r="1032" spans="3:7">
      <c r="C1032" s="3"/>
      <c r="D1032" s="3"/>
      <c r="E1032" s="3"/>
      <c r="F1032" s="3"/>
      <c r="G1032" s="3"/>
    </row>
    <row r="1033" spans="3:7">
      <c r="C1033" s="3"/>
      <c r="D1033" s="3"/>
      <c r="E1033" s="3"/>
      <c r="F1033" s="3"/>
      <c r="G1033" s="3"/>
    </row>
    <row r="1034" spans="3:7">
      <c r="C1034" s="3"/>
      <c r="D1034" s="3"/>
      <c r="E1034" s="3"/>
      <c r="F1034" s="3"/>
      <c r="G1034" s="3"/>
    </row>
    <row r="1035" spans="3:7">
      <c r="C1035" s="3"/>
      <c r="D1035" s="3"/>
      <c r="E1035" s="3"/>
      <c r="F1035" s="3"/>
      <c r="G1035" s="3"/>
    </row>
    <row r="1036" spans="3:7">
      <c r="C1036" s="3"/>
      <c r="D1036" s="3"/>
      <c r="E1036" s="3"/>
      <c r="F1036" s="3"/>
      <c r="G1036" s="3"/>
    </row>
    <row r="1037" spans="3:7">
      <c r="C1037" s="3"/>
      <c r="D1037" s="3"/>
      <c r="E1037" s="3"/>
      <c r="F1037" s="3"/>
      <c r="G1037" s="3"/>
    </row>
    <row r="1038" spans="3:7">
      <c r="C1038" s="3"/>
      <c r="D1038" s="3"/>
      <c r="E1038" s="3"/>
      <c r="F1038" s="3"/>
      <c r="G1038" s="3"/>
    </row>
    <row r="1039" spans="3:7">
      <c r="C1039" s="3"/>
      <c r="D1039" s="3"/>
      <c r="E1039" s="3"/>
      <c r="F1039" s="3"/>
      <c r="G1039" s="3"/>
    </row>
    <row r="1040" spans="3:7">
      <c r="C1040" s="3"/>
      <c r="D1040" s="3"/>
      <c r="E1040" s="3"/>
      <c r="F1040" s="3"/>
      <c r="G1040" s="3"/>
    </row>
    <row r="1041" spans="3:7">
      <c r="C1041" s="3"/>
      <c r="D1041" s="3"/>
      <c r="E1041" s="3"/>
      <c r="F1041" s="3"/>
      <c r="G1041" s="3"/>
    </row>
    <row r="1042" spans="3:7">
      <c r="C1042" s="3"/>
      <c r="D1042" s="3"/>
      <c r="E1042" s="3"/>
      <c r="F1042" s="3"/>
      <c r="G1042" s="3"/>
    </row>
    <row r="1043" spans="3:7">
      <c r="C1043" s="3"/>
      <c r="D1043" s="3"/>
      <c r="E1043" s="3"/>
      <c r="F1043" s="3"/>
      <c r="G1043" s="3"/>
    </row>
    <row r="1044" spans="3:7">
      <c r="C1044" s="3"/>
      <c r="D1044" s="3"/>
      <c r="E1044" s="3"/>
      <c r="F1044" s="3"/>
      <c r="G1044" s="3"/>
    </row>
    <row r="1045" spans="3:7">
      <c r="C1045" s="3"/>
      <c r="D1045" s="3"/>
      <c r="E1045" s="3"/>
      <c r="F1045" s="3"/>
      <c r="G1045" s="3"/>
    </row>
    <row r="1046" spans="3:7">
      <c r="C1046" s="3"/>
      <c r="D1046" s="3"/>
      <c r="E1046" s="3"/>
      <c r="F1046" s="3"/>
      <c r="G1046" s="3"/>
    </row>
    <row r="1047" spans="3:7">
      <c r="C1047" s="3"/>
      <c r="D1047" s="3"/>
      <c r="E1047" s="3"/>
      <c r="F1047" s="3"/>
      <c r="G1047" s="3"/>
    </row>
    <row r="1048" spans="3:7">
      <c r="C1048" s="3"/>
      <c r="D1048" s="3"/>
      <c r="E1048" s="3"/>
      <c r="F1048" s="3"/>
      <c r="G1048" s="3"/>
    </row>
    <row r="1049" spans="3:7">
      <c r="C1049" s="3"/>
      <c r="D1049" s="3"/>
      <c r="E1049" s="3"/>
      <c r="F1049" s="3"/>
      <c r="G1049" s="3"/>
    </row>
    <row r="1050" spans="3:7">
      <c r="C1050" s="3"/>
      <c r="D1050" s="3"/>
      <c r="E1050" s="3"/>
      <c r="F1050" s="3"/>
      <c r="G1050" s="3"/>
    </row>
    <row r="1051" spans="3:7">
      <c r="C1051" s="3"/>
      <c r="D1051" s="3"/>
      <c r="E1051" s="3"/>
      <c r="F1051" s="3"/>
      <c r="G1051" s="3"/>
    </row>
    <row r="1052" spans="3:7">
      <c r="C1052" s="3"/>
      <c r="D1052" s="3"/>
      <c r="E1052" s="3"/>
      <c r="F1052" s="3"/>
      <c r="G1052" s="3"/>
    </row>
    <row r="1053" spans="3:7">
      <c r="C1053" s="3"/>
      <c r="D1053" s="3"/>
      <c r="E1053" s="3"/>
      <c r="F1053" s="3"/>
      <c r="G1053" s="3"/>
    </row>
    <row r="1054" spans="3:7">
      <c r="C1054" s="3"/>
      <c r="D1054" s="3"/>
      <c r="E1054" s="3"/>
      <c r="F1054" s="3"/>
      <c r="G1054" s="3"/>
    </row>
    <row r="1055" spans="3:7">
      <c r="C1055" s="3"/>
      <c r="D1055" s="3"/>
      <c r="E1055" s="3"/>
      <c r="F1055" s="3"/>
      <c r="G1055" s="3"/>
    </row>
    <row r="1056" spans="3:7">
      <c r="C1056" s="3"/>
      <c r="D1056" s="3"/>
      <c r="E1056" s="3"/>
      <c r="F1056" s="3"/>
      <c r="G1056" s="3"/>
    </row>
    <row r="1057" spans="3:7">
      <c r="C1057" s="3"/>
      <c r="D1057" s="3"/>
      <c r="E1057" s="3"/>
      <c r="F1057" s="3"/>
      <c r="G1057" s="3"/>
    </row>
    <row r="1058" spans="3:7">
      <c r="C1058" s="3"/>
      <c r="D1058" s="3"/>
      <c r="E1058" s="3"/>
      <c r="F1058" s="3"/>
      <c r="G1058" s="3"/>
    </row>
    <row r="1059" spans="3:7">
      <c r="C1059" s="3"/>
      <c r="D1059" s="3"/>
      <c r="E1059" s="3"/>
      <c r="F1059" s="3"/>
      <c r="G1059" s="3"/>
    </row>
    <row r="1060" spans="3:7">
      <c r="C1060" s="3"/>
      <c r="D1060" s="3"/>
      <c r="E1060" s="3"/>
      <c r="F1060" s="3"/>
      <c r="G1060" s="3"/>
    </row>
    <row r="1061" spans="3:7">
      <c r="C1061" s="3"/>
      <c r="D1061" s="3"/>
      <c r="E1061" s="3"/>
      <c r="F1061" s="3"/>
      <c r="G1061" s="3"/>
    </row>
    <row r="1062" spans="3:7">
      <c r="C1062" s="3"/>
      <c r="D1062" s="3"/>
      <c r="E1062" s="3"/>
      <c r="F1062" s="3"/>
      <c r="G1062" s="3"/>
    </row>
    <row r="1063" spans="3:7">
      <c r="C1063" s="3"/>
      <c r="D1063" s="3"/>
      <c r="E1063" s="3"/>
      <c r="F1063" s="3"/>
      <c r="G1063" s="3"/>
    </row>
    <row r="1064" spans="3:7">
      <c r="C1064" s="3"/>
      <c r="D1064" s="3"/>
      <c r="E1064" s="3"/>
      <c r="F1064" s="3"/>
      <c r="G1064" s="3"/>
    </row>
    <row r="1065" spans="3:7">
      <c r="C1065" s="3"/>
      <c r="D1065" s="3"/>
      <c r="E1065" s="3"/>
      <c r="F1065" s="3"/>
      <c r="G1065" s="3"/>
    </row>
    <row r="1066" spans="3:7">
      <c r="C1066" s="3"/>
      <c r="D1066" s="3"/>
      <c r="E1066" s="3"/>
      <c r="F1066" s="3"/>
      <c r="G1066" s="3"/>
    </row>
    <row r="1067" spans="3:7">
      <c r="C1067" s="3"/>
      <c r="D1067" s="3"/>
      <c r="E1067" s="3"/>
      <c r="F1067" s="3"/>
      <c r="G1067" s="3"/>
    </row>
    <row r="1068" spans="3:7">
      <c r="C1068" s="3"/>
      <c r="D1068" s="3"/>
      <c r="E1068" s="3"/>
      <c r="F1068" s="3"/>
      <c r="G1068" s="3"/>
    </row>
    <row r="1069" spans="3:7">
      <c r="C1069" s="3"/>
      <c r="D1069" s="3"/>
      <c r="E1069" s="3"/>
      <c r="F1069" s="3"/>
      <c r="G1069" s="3"/>
    </row>
    <row r="1070" spans="3:7">
      <c r="C1070" s="3"/>
      <c r="D1070" s="3"/>
      <c r="E1070" s="3"/>
      <c r="F1070" s="3"/>
      <c r="G1070" s="3"/>
    </row>
    <row r="1071" spans="3:7">
      <c r="C1071" s="3"/>
      <c r="D1071" s="3"/>
      <c r="E1071" s="3"/>
      <c r="F1071" s="3"/>
      <c r="G1071" s="3"/>
    </row>
    <row r="1072" spans="3:7">
      <c r="C1072" s="3"/>
      <c r="D1072" s="3"/>
      <c r="E1072" s="3"/>
      <c r="F1072" s="3"/>
      <c r="G1072" s="3"/>
    </row>
    <row r="1073" spans="3:7">
      <c r="C1073" s="3"/>
      <c r="D1073" s="3"/>
      <c r="E1073" s="3"/>
      <c r="F1073" s="3"/>
      <c r="G1073" s="3"/>
    </row>
    <row r="1074" spans="3:7">
      <c r="C1074" s="3"/>
      <c r="D1074" s="3"/>
      <c r="E1074" s="3"/>
      <c r="F1074" s="3"/>
      <c r="G1074" s="3"/>
    </row>
    <row r="1075" spans="3:7">
      <c r="C1075" s="3"/>
      <c r="D1075" s="3"/>
      <c r="E1075" s="3"/>
      <c r="F1075" s="3"/>
      <c r="G1075" s="3"/>
    </row>
    <row r="1076" spans="3:7">
      <c r="C1076" s="3"/>
      <c r="D1076" s="3"/>
      <c r="E1076" s="3"/>
      <c r="F1076" s="3"/>
      <c r="G1076" s="3"/>
    </row>
    <row r="1077" spans="3:7">
      <c r="C1077" s="3"/>
      <c r="D1077" s="3"/>
      <c r="E1077" s="3"/>
      <c r="F1077" s="3"/>
      <c r="G1077" s="3"/>
    </row>
    <row r="1078" spans="3:7">
      <c r="C1078" s="3"/>
      <c r="D1078" s="3"/>
      <c r="E1078" s="3"/>
      <c r="F1078" s="3"/>
      <c r="G1078" s="3"/>
    </row>
    <row r="1079" spans="3:7">
      <c r="C1079" s="3"/>
      <c r="D1079" s="3"/>
      <c r="E1079" s="3"/>
      <c r="F1079" s="3"/>
      <c r="G1079" s="3"/>
    </row>
    <row r="1080" spans="3:7">
      <c r="C1080" s="3"/>
      <c r="D1080" s="3"/>
      <c r="E1080" s="3"/>
      <c r="F1080" s="3"/>
      <c r="G1080" s="3"/>
    </row>
    <row r="1081" spans="3:7">
      <c r="C1081" s="3"/>
      <c r="D1081" s="3"/>
      <c r="E1081" s="3"/>
      <c r="F1081" s="3"/>
      <c r="G1081" s="3"/>
    </row>
    <row r="1082" spans="3:7">
      <c r="C1082" s="3"/>
      <c r="D1082" s="3"/>
      <c r="E1082" s="3"/>
      <c r="F1082" s="3"/>
      <c r="G1082" s="3"/>
    </row>
    <row r="1083" spans="3:7">
      <c r="C1083" s="3"/>
      <c r="D1083" s="3"/>
      <c r="E1083" s="3"/>
      <c r="F1083" s="3"/>
      <c r="G1083" s="3"/>
    </row>
    <row r="1084" spans="3:7">
      <c r="C1084" s="3"/>
      <c r="D1084" s="3"/>
      <c r="E1084" s="3"/>
      <c r="F1084" s="3"/>
      <c r="G1084" s="3"/>
    </row>
    <row r="1085" spans="3:7">
      <c r="C1085" s="3"/>
      <c r="D1085" s="3"/>
      <c r="E1085" s="3"/>
      <c r="F1085" s="3"/>
      <c r="G1085" s="3"/>
    </row>
    <row r="1086" spans="3:7">
      <c r="C1086" s="3"/>
      <c r="D1086" s="3"/>
      <c r="E1086" s="3"/>
      <c r="F1086" s="3"/>
      <c r="G1086" s="3"/>
    </row>
    <row r="1087" spans="3:7">
      <c r="C1087" s="3"/>
      <c r="D1087" s="3"/>
      <c r="E1087" s="3"/>
      <c r="F1087" s="3"/>
      <c r="G1087" s="3"/>
    </row>
    <row r="1088" spans="3:7">
      <c r="C1088" s="3"/>
      <c r="D1088" s="3"/>
      <c r="E1088" s="3"/>
      <c r="F1088" s="3"/>
      <c r="G1088" s="3"/>
    </row>
    <row r="1089" spans="3:7">
      <c r="C1089" s="3"/>
      <c r="D1089" s="3"/>
      <c r="E1089" s="3"/>
      <c r="F1089" s="3"/>
      <c r="G1089" s="3"/>
    </row>
    <row r="1090" spans="3:7">
      <c r="C1090" s="3"/>
      <c r="D1090" s="3"/>
      <c r="E1090" s="3"/>
      <c r="F1090" s="3"/>
      <c r="G1090" s="3"/>
    </row>
    <row r="1091" spans="3:7">
      <c r="C1091" s="3"/>
      <c r="D1091" s="3"/>
      <c r="E1091" s="3"/>
      <c r="F1091" s="3"/>
      <c r="G1091" s="3"/>
    </row>
    <row r="1092" spans="3:7">
      <c r="C1092" s="3"/>
      <c r="D1092" s="3"/>
      <c r="E1092" s="3"/>
      <c r="F1092" s="3"/>
      <c r="G1092" s="3"/>
    </row>
    <row r="1093" spans="3:7">
      <c r="C1093" s="3"/>
      <c r="D1093" s="3"/>
      <c r="E1093" s="3"/>
      <c r="F1093" s="3"/>
      <c r="G1093" s="3"/>
    </row>
    <row r="1094" spans="3:7">
      <c r="C1094" s="3"/>
      <c r="D1094" s="3"/>
      <c r="E1094" s="3"/>
      <c r="F1094" s="3"/>
      <c r="G1094" s="3"/>
    </row>
    <row r="1095" spans="3:7">
      <c r="C1095" s="3"/>
      <c r="D1095" s="3"/>
      <c r="E1095" s="3"/>
      <c r="F1095" s="3"/>
      <c r="G1095" s="3"/>
    </row>
    <row r="1096" spans="3:7">
      <c r="C1096" s="3"/>
      <c r="D1096" s="3"/>
      <c r="E1096" s="3"/>
      <c r="F1096" s="3"/>
      <c r="G1096" s="3"/>
    </row>
    <row r="1097" spans="3:7">
      <c r="C1097" s="3"/>
      <c r="D1097" s="3"/>
      <c r="E1097" s="3"/>
      <c r="F1097" s="3"/>
      <c r="G1097" s="3"/>
    </row>
    <row r="1098" spans="3:7">
      <c r="C1098" s="3"/>
      <c r="D1098" s="3"/>
      <c r="E1098" s="3"/>
      <c r="F1098" s="3"/>
      <c r="G1098" s="3"/>
    </row>
    <row r="1099" spans="3:7">
      <c r="C1099" s="3"/>
      <c r="D1099" s="3"/>
      <c r="E1099" s="3"/>
      <c r="F1099" s="3"/>
      <c r="G1099" s="3"/>
    </row>
    <row r="1100" spans="3:7">
      <c r="C1100" s="3"/>
      <c r="D1100" s="3"/>
      <c r="E1100" s="3"/>
      <c r="F1100" s="3"/>
      <c r="G1100" s="3"/>
    </row>
    <row r="1101" spans="3:7">
      <c r="C1101" s="3"/>
      <c r="D1101" s="3"/>
      <c r="E1101" s="3"/>
      <c r="F1101" s="3"/>
      <c r="G1101" s="3"/>
    </row>
    <row r="1102" spans="3:7">
      <c r="C1102" s="3"/>
      <c r="D1102" s="3"/>
      <c r="E1102" s="3"/>
      <c r="F1102" s="3"/>
      <c r="G1102" s="3"/>
    </row>
    <row r="1103" spans="3:7">
      <c r="C1103" s="3"/>
      <c r="D1103" s="3"/>
      <c r="E1103" s="3"/>
      <c r="F1103" s="3"/>
      <c r="G1103" s="3"/>
    </row>
    <row r="1104" spans="3:7">
      <c r="C1104" s="3"/>
      <c r="D1104" s="3"/>
      <c r="E1104" s="3"/>
      <c r="F1104" s="3"/>
      <c r="G1104" s="3"/>
    </row>
    <row r="1105" spans="3:7">
      <c r="C1105" s="3"/>
      <c r="D1105" s="3"/>
      <c r="E1105" s="3"/>
      <c r="F1105" s="3"/>
      <c r="G1105" s="3"/>
    </row>
    <row r="1106" spans="3:7">
      <c r="C1106" s="3"/>
      <c r="D1106" s="3"/>
      <c r="E1106" s="3"/>
      <c r="F1106" s="3"/>
      <c r="G1106" s="3"/>
    </row>
    <row r="1107" spans="3:7">
      <c r="C1107" s="3"/>
      <c r="D1107" s="3"/>
      <c r="E1107" s="3"/>
      <c r="F1107" s="3"/>
      <c r="G1107" s="3"/>
    </row>
    <row r="1108" spans="3:7">
      <c r="C1108" s="3"/>
      <c r="D1108" s="3"/>
      <c r="E1108" s="3"/>
      <c r="F1108" s="3"/>
      <c r="G1108" s="3"/>
    </row>
    <row r="1109" spans="3:7">
      <c r="C1109" s="3"/>
      <c r="D1109" s="3"/>
      <c r="E1109" s="3"/>
      <c r="F1109" s="3"/>
      <c r="G1109" s="3"/>
    </row>
    <row r="1110" spans="3:7">
      <c r="C1110" s="3"/>
      <c r="D1110" s="3"/>
      <c r="E1110" s="3"/>
      <c r="F1110" s="3"/>
      <c r="G1110" s="3"/>
    </row>
    <row r="1111" spans="3:7">
      <c r="C1111" s="3"/>
      <c r="D1111" s="3"/>
      <c r="E1111" s="3"/>
      <c r="F1111" s="3"/>
      <c r="G1111" s="3"/>
    </row>
    <row r="1112" spans="3:7">
      <c r="C1112" s="3"/>
      <c r="D1112" s="3"/>
      <c r="E1112" s="3"/>
      <c r="F1112" s="3"/>
      <c r="G1112" s="3"/>
    </row>
    <row r="1113" spans="3:7">
      <c r="C1113" s="3"/>
      <c r="D1113" s="3"/>
      <c r="E1113" s="3"/>
      <c r="F1113" s="3"/>
      <c r="G1113" s="3"/>
    </row>
    <row r="1114" spans="3:7">
      <c r="C1114" s="3"/>
      <c r="D1114" s="3"/>
      <c r="E1114" s="3"/>
      <c r="F1114" s="3"/>
      <c r="G1114" s="3"/>
    </row>
    <row r="1115" spans="3:7">
      <c r="C1115" s="3"/>
      <c r="D1115" s="3"/>
      <c r="E1115" s="3"/>
      <c r="F1115" s="3"/>
      <c r="G1115" s="3"/>
    </row>
    <row r="1116" spans="3:7">
      <c r="C1116" s="3"/>
      <c r="D1116" s="3"/>
      <c r="E1116" s="3"/>
      <c r="F1116" s="3"/>
      <c r="G1116" s="3"/>
    </row>
    <row r="1117" spans="3:7">
      <c r="C1117" s="3"/>
      <c r="D1117" s="3"/>
      <c r="E1117" s="3"/>
      <c r="F1117" s="3"/>
      <c r="G1117" s="3"/>
    </row>
    <row r="1118" spans="3:7">
      <c r="C1118" s="3"/>
      <c r="D1118" s="3"/>
      <c r="E1118" s="3"/>
      <c r="F1118" s="3"/>
      <c r="G1118" s="3"/>
    </row>
    <row r="1119" spans="3:7">
      <c r="C1119" s="3"/>
      <c r="D1119" s="3"/>
      <c r="E1119" s="3"/>
      <c r="F1119" s="3"/>
      <c r="G1119" s="3"/>
    </row>
    <row r="1120" spans="3:7">
      <c r="C1120" s="3"/>
      <c r="D1120" s="3"/>
      <c r="E1120" s="3"/>
      <c r="F1120" s="3"/>
      <c r="G1120" s="3"/>
    </row>
    <row r="1121" spans="3:7">
      <c r="C1121" s="3"/>
      <c r="D1121" s="3"/>
      <c r="E1121" s="3"/>
      <c r="F1121" s="3"/>
      <c r="G1121" s="3"/>
    </row>
    <row r="1122" spans="3:7">
      <c r="C1122" s="3"/>
      <c r="D1122" s="3"/>
      <c r="E1122" s="3"/>
      <c r="F1122" s="3"/>
      <c r="G1122" s="3"/>
    </row>
    <row r="1123" spans="3:7">
      <c r="C1123" s="3"/>
      <c r="D1123" s="3"/>
      <c r="E1123" s="3"/>
      <c r="F1123" s="3"/>
      <c r="G1123" s="3"/>
    </row>
    <row r="1124" spans="3:7">
      <c r="C1124" s="3"/>
      <c r="D1124" s="3"/>
      <c r="E1124" s="3"/>
      <c r="F1124" s="3"/>
      <c r="G1124" s="3"/>
    </row>
    <row r="1125" spans="3:7">
      <c r="C1125" s="3"/>
      <c r="D1125" s="3"/>
      <c r="E1125" s="3"/>
      <c r="F1125" s="3"/>
      <c r="G1125" s="3"/>
    </row>
    <row r="1126" spans="3:7">
      <c r="C1126" s="3"/>
      <c r="D1126" s="3"/>
      <c r="E1126" s="3"/>
      <c r="F1126" s="3"/>
      <c r="G1126" s="3"/>
    </row>
    <row r="1127" spans="3:7">
      <c r="C1127" s="3"/>
      <c r="D1127" s="3"/>
      <c r="E1127" s="3"/>
      <c r="F1127" s="3"/>
      <c r="G1127" s="3"/>
    </row>
    <row r="1128" spans="3:7">
      <c r="C1128" s="3"/>
      <c r="D1128" s="3"/>
      <c r="E1128" s="3"/>
      <c r="F1128" s="3"/>
      <c r="G1128" s="3"/>
    </row>
    <row r="1129" spans="3:7">
      <c r="C1129" s="3"/>
      <c r="D1129" s="3"/>
      <c r="E1129" s="3"/>
      <c r="F1129" s="3"/>
      <c r="G1129" s="3"/>
    </row>
    <row r="1130" spans="3:7">
      <c r="C1130" s="3"/>
      <c r="D1130" s="3"/>
      <c r="E1130" s="3"/>
      <c r="F1130" s="3"/>
      <c r="G1130" s="3"/>
    </row>
    <row r="1131" spans="3:7">
      <c r="C1131" s="3"/>
      <c r="D1131" s="3"/>
      <c r="E1131" s="3"/>
      <c r="F1131" s="3"/>
      <c r="G1131" s="3"/>
    </row>
    <row r="1132" spans="3:7">
      <c r="C1132" s="3"/>
      <c r="D1132" s="3"/>
      <c r="E1132" s="3"/>
      <c r="F1132" s="3"/>
      <c r="G1132" s="3"/>
    </row>
    <row r="1133" spans="3:7">
      <c r="C1133" s="3"/>
      <c r="D1133" s="3"/>
      <c r="E1133" s="3"/>
      <c r="F1133" s="3"/>
      <c r="G1133" s="3"/>
    </row>
    <row r="1134" spans="3:7">
      <c r="C1134" s="3"/>
      <c r="D1134" s="3"/>
      <c r="E1134" s="3"/>
      <c r="F1134" s="3"/>
      <c r="G1134" s="3"/>
    </row>
    <row r="1135" spans="3:7">
      <c r="C1135" s="3"/>
      <c r="D1135" s="3"/>
      <c r="E1135" s="3"/>
      <c r="F1135" s="3"/>
      <c r="G1135" s="3"/>
    </row>
    <row r="1136" spans="3:7">
      <c r="C1136" s="3"/>
      <c r="D1136" s="3"/>
      <c r="E1136" s="3"/>
      <c r="F1136" s="3"/>
      <c r="G1136" s="3"/>
    </row>
    <row r="1137" spans="3:7">
      <c r="C1137" s="3"/>
      <c r="D1137" s="3"/>
      <c r="E1137" s="3"/>
      <c r="F1137" s="3"/>
      <c r="G1137" s="3"/>
    </row>
    <row r="1138" spans="3:7">
      <c r="C1138" s="3"/>
      <c r="D1138" s="3"/>
      <c r="E1138" s="3"/>
      <c r="F1138" s="3"/>
      <c r="G1138" s="3"/>
    </row>
    <row r="1139" spans="3:7">
      <c r="C1139" s="3"/>
      <c r="D1139" s="3"/>
      <c r="E1139" s="3"/>
      <c r="F1139" s="3"/>
      <c r="G1139" s="3"/>
    </row>
    <row r="1140" spans="3:7">
      <c r="C1140" s="3"/>
      <c r="D1140" s="3"/>
      <c r="E1140" s="3"/>
      <c r="F1140" s="3"/>
      <c r="G1140" s="3"/>
    </row>
    <row r="1141" spans="3:7">
      <c r="C1141" s="3"/>
      <c r="D1141" s="3"/>
      <c r="E1141" s="3"/>
      <c r="F1141" s="3"/>
      <c r="G1141" s="3"/>
    </row>
    <row r="1142" spans="3:7">
      <c r="C1142" s="3"/>
      <c r="D1142" s="3"/>
      <c r="E1142" s="3"/>
      <c r="F1142" s="3"/>
      <c r="G1142" s="3"/>
    </row>
    <row r="1143" spans="3:7">
      <c r="C1143" s="3"/>
      <c r="D1143" s="3"/>
      <c r="E1143" s="3"/>
      <c r="F1143" s="3"/>
      <c r="G1143" s="3"/>
    </row>
    <row r="1144" spans="3:7">
      <c r="C1144" s="3"/>
      <c r="D1144" s="3"/>
      <c r="E1144" s="3"/>
      <c r="F1144" s="3"/>
      <c r="G1144" s="3"/>
    </row>
    <row r="1145" spans="3:7">
      <c r="C1145" s="3"/>
      <c r="D1145" s="3"/>
      <c r="E1145" s="3"/>
      <c r="F1145" s="3"/>
      <c r="G1145" s="3"/>
    </row>
    <row r="1146" spans="3:7">
      <c r="C1146" s="3"/>
      <c r="D1146" s="3"/>
      <c r="E1146" s="3"/>
      <c r="F1146" s="3"/>
      <c r="G1146" s="3"/>
    </row>
    <row r="1147" spans="3:7">
      <c r="C1147" s="3"/>
      <c r="D1147" s="3"/>
      <c r="E1147" s="3"/>
      <c r="F1147" s="3"/>
      <c r="G1147" s="3"/>
    </row>
    <row r="1148" spans="3:7">
      <c r="C1148" s="3"/>
      <c r="D1148" s="3"/>
      <c r="E1148" s="3"/>
      <c r="F1148" s="3"/>
      <c r="G1148" s="3"/>
    </row>
    <row r="1149" spans="3:7">
      <c r="C1149" s="3"/>
      <c r="D1149" s="3"/>
      <c r="E1149" s="3"/>
      <c r="F1149" s="3"/>
      <c r="G1149" s="3"/>
    </row>
    <row r="1150" spans="3:7">
      <c r="C1150" s="3"/>
      <c r="D1150" s="3"/>
      <c r="E1150" s="3"/>
      <c r="F1150" s="3"/>
      <c r="G1150" s="3"/>
    </row>
    <row r="1151" spans="3:7">
      <c r="C1151" s="3"/>
      <c r="D1151" s="3"/>
      <c r="E1151" s="3"/>
      <c r="F1151" s="3"/>
      <c r="G1151" s="3"/>
    </row>
    <row r="1152" spans="3:7">
      <c r="C1152" s="3"/>
      <c r="D1152" s="3"/>
      <c r="E1152" s="3"/>
      <c r="F1152" s="3"/>
      <c r="G1152" s="3"/>
    </row>
    <row r="1153" spans="3:7">
      <c r="C1153" s="3"/>
      <c r="D1153" s="3"/>
      <c r="E1153" s="3"/>
      <c r="F1153" s="3"/>
      <c r="G1153" s="3"/>
    </row>
    <row r="1154" spans="3:7">
      <c r="C1154" s="3"/>
      <c r="D1154" s="3"/>
      <c r="E1154" s="3"/>
      <c r="F1154" s="3"/>
      <c r="G1154" s="3"/>
    </row>
    <row r="1155" spans="3:7">
      <c r="C1155" s="3"/>
      <c r="D1155" s="3"/>
      <c r="E1155" s="3"/>
      <c r="F1155" s="3"/>
      <c r="G1155" s="3"/>
    </row>
    <row r="1156" spans="3:7">
      <c r="C1156" s="3"/>
      <c r="D1156" s="3"/>
      <c r="E1156" s="3"/>
      <c r="F1156" s="3"/>
      <c r="G1156" s="3"/>
    </row>
    <row r="1157" spans="3:7">
      <c r="C1157" s="3"/>
      <c r="D1157" s="3"/>
      <c r="E1157" s="3"/>
      <c r="F1157" s="3"/>
      <c r="G1157" s="3"/>
    </row>
    <row r="1158" spans="3:7">
      <c r="C1158" s="3"/>
      <c r="D1158" s="3"/>
      <c r="E1158" s="3"/>
      <c r="F1158" s="3"/>
      <c r="G1158" s="3"/>
    </row>
    <row r="1159" spans="3:7">
      <c r="C1159" s="3"/>
      <c r="D1159" s="3"/>
      <c r="E1159" s="3"/>
      <c r="F1159" s="3"/>
      <c r="G1159" s="3"/>
    </row>
    <row r="1160" spans="3:7">
      <c r="C1160" s="3"/>
      <c r="D1160" s="3"/>
      <c r="E1160" s="3"/>
      <c r="F1160" s="3"/>
      <c r="G1160" s="3"/>
    </row>
    <row r="1161" spans="3:7">
      <c r="C1161" s="3"/>
      <c r="D1161" s="3"/>
      <c r="E1161" s="3"/>
      <c r="F1161" s="3"/>
      <c r="G1161" s="3"/>
    </row>
    <row r="1162" spans="3:7">
      <c r="C1162" s="3"/>
      <c r="D1162" s="3"/>
      <c r="E1162" s="3"/>
      <c r="F1162" s="3"/>
      <c r="G1162" s="3"/>
    </row>
    <row r="1163" spans="3:7">
      <c r="C1163" s="3"/>
      <c r="D1163" s="3"/>
      <c r="E1163" s="3"/>
      <c r="F1163" s="3"/>
      <c r="G1163" s="3"/>
    </row>
    <row r="1164" spans="3:7">
      <c r="C1164" s="3"/>
      <c r="D1164" s="3"/>
      <c r="E1164" s="3"/>
      <c r="F1164" s="3"/>
      <c r="G1164" s="3"/>
    </row>
    <row r="1165" spans="3:7">
      <c r="C1165" s="3"/>
      <c r="D1165" s="3"/>
      <c r="E1165" s="3"/>
      <c r="F1165" s="3"/>
      <c r="G1165" s="3"/>
    </row>
    <row r="1166" spans="3:7">
      <c r="C1166" s="3"/>
      <c r="D1166" s="3"/>
      <c r="E1166" s="3"/>
      <c r="F1166" s="3"/>
      <c r="G1166" s="3"/>
    </row>
    <row r="1167" spans="3:7">
      <c r="C1167" s="3"/>
      <c r="D1167" s="3"/>
      <c r="E1167" s="3"/>
      <c r="F1167" s="3"/>
      <c r="G1167" s="3"/>
    </row>
    <row r="1168" spans="3:7">
      <c r="C1168" s="3"/>
      <c r="D1168" s="3"/>
      <c r="E1168" s="3"/>
      <c r="F1168" s="3"/>
      <c r="G1168" s="3"/>
    </row>
    <row r="1169" spans="3:7">
      <c r="C1169" s="3"/>
      <c r="D1169" s="3"/>
      <c r="E1169" s="3"/>
      <c r="F1169" s="3"/>
      <c r="G1169" s="3"/>
    </row>
    <row r="1170" spans="3:7">
      <c r="C1170" s="3"/>
      <c r="D1170" s="3"/>
      <c r="E1170" s="3"/>
      <c r="F1170" s="3"/>
      <c r="G1170" s="3"/>
    </row>
    <row r="1171" spans="3:7">
      <c r="C1171" s="3"/>
      <c r="D1171" s="3"/>
      <c r="E1171" s="3"/>
      <c r="F1171" s="3"/>
      <c r="G1171" s="3"/>
    </row>
    <row r="1172" spans="3:7">
      <c r="C1172" s="3"/>
      <c r="D1172" s="3"/>
      <c r="E1172" s="3"/>
      <c r="F1172" s="3"/>
      <c r="G1172" s="3"/>
    </row>
    <row r="1173" spans="3:7">
      <c r="C1173" s="3"/>
      <c r="D1173" s="3"/>
      <c r="E1173" s="3"/>
      <c r="F1173" s="3"/>
      <c r="G1173" s="3"/>
    </row>
    <row r="1174" spans="3:7">
      <c r="C1174" s="3"/>
      <c r="D1174" s="3"/>
      <c r="E1174" s="3"/>
      <c r="F1174" s="3"/>
      <c r="G1174" s="3"/>
    </row>
    <row r="1175" spans="3:7">
      <c r="C1175" s="3"/>
      <c r="D1175" s="3"/>
      <c r="E1175" s="3"/>
      <c r="F1175" s="3"/>
      <c r="G1175" s="3"/>
    </row>
    <row r="1176" spans="3:7">
      <c r="C1176" s="3"/>
      <c r="D1176" s="3"/>
      <c r="E1176" s="3"/>
      <c r="F1176" s="3"/>
      <c r="G1176" s="3"/>
    </row>
    <row r="1177" spans="3:7">
      <c r="C1177" s="3"/>
      <c r="D1177" s="3"/>
      <c r="E1177" s="3"/>
      <c r="F1177" s="3"/>
      <c r="G1177" s="3"/>
    </row>
    <row r="1178" spans="3:7">
      <c r="C1178" s="3"/>
      <c r="D1178" s="3"/>
      <c r="E1178" s="3"/>
      <c r="F1178" s="3"/>
      <c r="G1178" s="3"/>
    </row>
    <row r="1179" spans="3:7">
      <c r="C1179" s="3"/>
      <c r="D1179" s="3"/>
      <c r="E1179" s="3"/>
      <c r="F1179" s="3"/>
      <c r="G1179" s="3"/>
    </row>
    <row r="1180" spans="3:7">
      <c r="C1180" s="3"/>
      <c r="D1180" s="3"/>
      <c r="E1180" s="3"/>
      <c r="F1180" s="3"/>
      <c r="G1180" s="3"/>
    </row>
    <row r="1181" spans="3:7">
      <c r="C1181" s="3"/>
      <c r="D1181" s="3"/>
      <c r="E1181" s="3"/>
      <c r="F1181" s="3"/>
      <c r="G1181" s="3"/>
    </row>
    <row r="1182" spans="3:7">
      <c r="C1182" s="3"/>
      <c r="D1182" s="3"/>
      <c r="E1182" s="3"/>
      <c r="F1182" s="3"/>
      <c r="G1182" s="3"/>
    </row>
    <row r="1183" spans="3:7">
      <c r="C1183" s="3"/>
      <c r="D1183" s="3"/>
      <c r="E1183" s="3"/>
      <c r="F1183" s="3"/>
      <c r="G1183" s="3"/>
    </row>
    <row r="1184" spans="3:7">
      <c r="C1184" s="3"/>
      <c r="D1184" s="3"/>
      <c r="E1184" s="3"/>
      <c r="F1184" s="3"/>
      <c r="G1184" s="3"/>
    </row>
    <row r="1185" spans="3:7">
      <c r="C1185" s="3"/>
      <c r="D1185" s="3"/>
      <c r="E1185" s="3"/>
      <c r="F1185" s="3"/>
      <c r="G1185" s="3"/>
    </row>
    <row r="1186" spans="3:7">
      <c r="C1186" s="3"/>
      <c r="D1186" s="3"/>
      <c r="E1186" s="3"/>
      <c r="F1186" s="3"/>
      <c r="G1186" s="3"/>
    </row>
    <row r="1187" spans="3:7">
      <c r="C1187" s="3"/>
      <c r="D1187" s="3"/>
      <c r="E1187" s="3"/>
      <c r="F1187" s="3"/>
      <c r="G1187" s="3"/>
    </row>
    <row r="1188" spans="3:7">
      <c r="C1188" s="3"/>
      <c r="D1188" s="3"/>
      <c r="E1188" s="3"/>
      <c r="F1188" s="3"/>
      <c r="G1188" s="3"/>
    </row>
    <row r="1189" spans="3:7">
      <c r="C1189" s="3"/>
      <c r="D1189" s="3"/>
      <c r="E1189" s="3"/>
      <c r="F1189" s="3"/>
      <c r="G1189" s="3"/>
    </row>
    <row r="1190" spans="3:7">
      <c r="C1190" s="3"/>
      <c r="D1190" s="3"/>
      <c r="E1190" s="3"/>
      <c r="F1190" s="3"/>
      <c r="G1190" s="3"/>
    </row>
    <row r="1191" spans="3:7">
      <c r="C1191" s="3"/>
      <c r="D1191" s="3"/>
      <c r="E1191" s="3"/>
      <c r="F1191" s="3"/>
      <c r="G1191" s="3"/>
    </row>
    <row r="1192" spans="3:7">
      <c r="C1192" s="3"/>
      <c r="D1192" s="3"/>
      <c r="E1192" s="3"/>
      <c r="F1192" s="3"/>
      <c r="G1192" s="3"/>
    </row>
    <row r="1193" spans="3:7">
      <c r="C1193" s="3"/>
      <c r="D1193" s="3"/>
      <c r="E1193" s="3"/>
      <c r="F1193" s="3"/>
      <c r="G1193" s="3"/>
    </row>
    <row r="1194" spans="3:7">
      <c r="C1194" s="3"/>
      <c r="D1194" s="3"/>
      <c r="E1194" s="3"/>
      <c r="F1194" s="3"/>
      <c r="G1194" s="3"/>
    </row>
    <row r="1195" spans="3:7">
      <c r="C1195" s="3"/>
      <c r="D1195" s="3"/>
      <c r="E1195" s="3"/>
      <c r="F1195" s="3"/>
      <c r="G1195" s="3"/>
    </row>
    <row r="1196" spans="3:7">
      <c r="C1196" s="3"/>
      <c r="D1196" s="3"/>
      <c r="E1196" s="3"/>
      <c r="F1196" s="3"/>
      <c r="G1196" s="3"/>
    </row>
    <row r="1197" spans="3:7">
      <c r="C1197" s="3"/>
      <c r="D1197" s="3"/>
      <c r="E1197" s="3"/>
      <c r="F1197" s="3"/>
      <c r="G1197" s="3"/>
    </row>
    <row r="1198" spans="3:7">
      <c r="C1198" s="3"/>
      <c r="D1198" s="3"/>
      <c r="E1198" s="3"/>
      <c r="F1198" s="3"/>
      <c r="G1198" s="3"/>
    </row>
    <row r="1199" spans="3:7">
      <c r="C1199" s="3"/>
      <c r="D1199" s="3"/>
      <c r="E1199" s="3"/>
      <c r="F1199" s="3"/>
      <c r="G1199" s="3"/>
    </row>
    <row r="1200" spans="3:7">
      <c r="C1200" s="3"/>
      <c r="D1200" s="3"/>
      <c r="E1200" s="3"/>
      <c r="F1200" s="3"/>
      <c r="G1200" s="3"/>
    </row>
    <row r="1201" spans="3:7">
      <c r="C1201" s="3"/>
      <c r="D1201" s="3"/>
      <c r="E1201" s="3"/>
      <c r="F1201" s="3"/>
      <c r="G1201" s="3"/>
    </row>
    <row r="1202" spans="3:7">
      <c r="C1202" s="3"/>
      <c r="D1202" s="3"/>
      <c r="E1202" s="3"/>
      <c r="F1202" s="3"/>
      <c r="G1202" s="3"/>
    </row>
    <row r="1203" spans="3:7">
      <c r="C1203" s="3"/>
      <c r="D1203" s="3"/>
      <c r="E1203" s="3"/>
      <c r="F1203" s="3"/>
      <c r="G1203" s="3"/>
    </row>
    <row r="1204" spans="3:7">
      <c r="C1204" s="3"/>
      <c r="D1204" s="3"/>
      <c r="E1204" s="3"/>
      <c r="F1204" s="3"/>
      <c r="G1204" s="3"/>
    </row>
    <row r="1205" spans="3:7">
      <c r="C1205" s="3"/>
      <c r="D1205" s="3"/>
      <c r="E1205" s="3"/>
      <c r="F1205" s="3"/>
      <c r="G1205" s="3"/>
    </row>
    <row r="1206" spans="3:7">
      <c r="C1206" s="3"/>
      <c r="D1206" s="3"/>
      <c r="E1206" s="3"/>
      <c r="F1206" s="3"/>
      <c r="G1206" s="3"/>
    </row>
    <row r="1207" spans="3:7">
      <c r="C1207" s="3"/>
      <c r="D1207" s="3"/>
      <c r="E1207" s="3"/>
      <c r="F1207" s="3"/>
      <c r="G1207" s="3"/>
    </row>
    <row r="1208" spans="3:7">
      <c r="C1208" s="3"/>
      <c r="D1208" s="3"/>
      <c r="E1208" s="3"/>
      <c r="F1208" s="3"/>
      <c r="G1208" s="3"/>
    </row>
    <row r="1209" spans="3:7">
      <c r="C1209" s="3"/>
      <c r="D1209" s="3"/>
      <c r="E1209" s="3"/>
      <c r="F1209" s="3"/>
      <c r="G1209" s="3"/>
    </row>
    <row r="1210" spans="3:7">
      <c r="C1210" s="3"/>
      <c r="D1210" s="3"/>
      <c r="E1210" s="3"/>
      <c r="F1210" s="3"/>
      <c r="G1210" s="3"/>
    </row>
    <row r="1211" spans="3:7">
      <c r="C1211" s="3"/>
      <c r="D1211" s="3"/>
      <c r="E1211" s="3"/>
      <c r="F1211" s="3"/>
      <c r="G1211" s="3"/>
    </row>
    <row r="1212" spans="3:7">
      <c r="C1212" s="3"/>
      <c r="D1212" s="3"/>
      <c r="E1212" s="3"/>
      <c r="F1212" s="3"/>
      <c r="G1212" s="3"/>
    </row>
    <row r="1213" spans="3:7">
      <c r="C1213" s="3"/>
      <c r="D1213" s="3"/>
      <c r="E1213" s="3"/>
      <c r="F1213" s="3"/>
      <c r="G1213" s="3"/>
    </row>
    <row r="1214" spans="3:7">
      <c r="C1214" s="3"/>
      <c r="D1214" s="3"/>
      <c r="E1214" s="3"/>
      <c r="F1214" s="3"/>
      <c r="G1214" s="3"/>
    </row>
    <row r="1215" spans="3:7">
      <c r="C1215" s="3"/>
      <c r="D1215" s="3"/>
      <c r="E1215" s="3"/>
      <c r="F1215" s="3"/>
      <c r="G1215" s="3"/>
    </row>
    <row r="1216" spans="3:7">
      <c r="C1216" s="3"/>
      <c r="D1216" s="3"/>
      <c r="E1216" s="3"/>
      <c r="F1216" s="3"/>
      <c r="G1216" s="3"/>
    </row>
    <row r="1217" spans="3:7">
      <c r="C1217" s="3"/>
      <c r="D1217" s="3"/>
      <c r="E1217" s="3"/>
      <c r="F1217" s="3"/>
      <c r="G1217" s="3"/>
    </row>
    <row r="1218" spans="3:7">
      <c r="C1218" s="3"/>
      <c r="D1218" s="3"/>
      <c r="E1218" s="3"/>
      <c r="F1218" s="3"/>
      <c r="G1218" s="3"/>
    </row>
    <row r="1219" spans="3:7">
      <c r="C1219" s="3"/>
      <c r="D1219" s="3"/>
      <c r="E1219" s="3"/>
      <c r="F1219" s="3"/>
      <c r="G1219" s="3"/>
    </row>
    <row r="1220" spans="3:7">
      <c r="C1220" s="3"/>
      <c r="D1220" s="3"/>
      <c r="E1220" s="3"/>
      <c r="F1220" s="3"/>
      <c r="G1220" s="3"/>
    </row>
    <row r="1221" spans="3:7">
      <c r="C1221" s="3"/>
      <c r="D1221" s="3"/>
      <c r="E1221" s="3"/>
      <c r="F1221" s="3"/>
      <c r="G1221" s="3"/>
    </row>
    <row r="1222" spans="3:7">
      <c r="C1222" s="3"/>
      <c r="D1222" s="3"/>
      <c r="E1222" s="3"/>
      <c r="F1222" s="3"/>
      <c r="G1222" s="3"/>
    </row>
    <row r="1223" spans="3:7">
      <c r="C1223" s="3"/>
      <c r="D1223" s="3"/>
      <c r="E1223" s="3"/>
      <c r="F1223" s="3"/>
      <c r="G1223" s="3"/>
    </row>
    <row r="1224" spans="3:7">
      <c r="C1224" s="3"/>
      <c r="D1224" s="3"/>
      <c r="E1224" s="3"/>
      <c r="F1224" s="3"/>
      <c r="G1224" s="3"/>
    </row>
    <row r="1225" spans="3:7">
      <c r="C1225" s="3"/>
      <c r="D1225" s="3"/>
      <c r="E1225" s="3"/>
      <c r="F1225" s="3"/>
      <c r="G1225" s="3"/>
    </row>
    <row r="1226" spans="3:7">
      <c r="C1226" s="3"/>
      <c r="D1226" s="3"/>
      <c r="E1226" s="3"/>
      <c r="F1226" s="3"/>
      <c r="G1226" s="3"/>
    </row>
    <row r="1227" spans="3:7">
      <c r="C1227" s="3"/>
      <c r="D1227" s="3"/>
      <c r="E1227" s="3"/>
      <c r="F1227" s="3"/>
      <c r="G1227" s="3"/>
    </row>
    <row r="1228" spans="3:7">
      <c r="C1228" s="3"/>
      <c r="D1228" s="3"/>
      <c r="E1228" s="3"/>
      <c r="F1228" s="3"/>
      <c r="G1228" s="3"/>
    </row>
    <row r="1229" spans="3:7">
      <c r="C1229" s="3"/>
      <c r="D1229" s="3"/>
      <c r="E1229" s="3"/>
      <c r="F1229" s="3"/>
      <c r="G1229" s="3"/>
    </row>
    <row r="1230" spans="3:7">
      <c r="C1230" s="3"/>
      <c r="D1230" s="3"/>
      <c r="E1230" s="3"/>
      <c r="F1230" s="3"/>
      <c r="G1230" s="3"/>
    </row>
    <row r="1231" spans="3:7">
      <c r="C1231" s="3"/>
      <c r="D1231" s="3"/>
      <c r="E1231" s="3"/>
      <c r="F1231" s="3"/>
      <c r="G1231" s="3"/>
    </row>
    <row r="1232" spans="3:7">
      <c r="C1232" s="3"/>
      <c r="D1232" s="3"/>
      <c r="E1232" s="3"/>
      <c r="F1232" s="3"/>
      <c r="G1232" s="3"/>
    </row>
    <row r="1233" spans="3:7">
      <c r="C1233" s="3"/>
      <c r="D1233" s="3"/>
      <c r="E1233" s="3"/>
      <c r="F1233" s="3"/>
      <c r="G1233" s="3"/>
    </row>
    <row r="1234" spans="3:7">
      <c r="C1234" s="3"/>
      <c r="D1234" s="3"/>
      <c r="E1234" s="3"/>
      <c r="F1234" s="3"/>
      <c r="G1234" s="3"/>
    </row>
    <row r="1235" spans="3:7">
      <c r="C1235" s="3"/>
      <c r="D1235" s="3"/>
      <c r="E1235" s="3"/>
      <c r="F1235" s="3"/>
      <c r="G1235" s="3"/>
    </row>
    <row r="1236" spans="3:7">
      <c r="C1236" s="3"/>
      <c r="D1236" s="3"/>
      <c r="E1236" s="3"/>
      <c r="F1236" s="3"/>
      <c r="G1236" s="3"/>
    </row>
    <row r="1237" spans="3:7">
      <c r="C1237" s="3"/>
      <c r="D1237" s="3"/>
      <c r="E1237" s="3"/>
      <c r="F1237" s="3"/>
      <c r="G1237" s="3"/>
    </row>
    <row r="1238" spans="3:7">
      <c r="C1238" s="3"/>
      <c r="D1238" s="3"/>
      <c r="E1238" s="3"/>
      <c r="F1238" s="3"/>
      <c r="G1238" s="3"/>
    </row>
    <row r="1239" spans="3:7">
      <c r="C1239" s="3"/>
      <c r="D1239" s="3"/>
      <c r="E1239" s="3"/>
      <c r="F1239" s="3"/>
      <c r="G1239" s="3"/>
    </row>
    <row r="1240" spans="3:7">
      <c r="C1240" s="3"/>
      <c r="D1240" s="3"/>
      <c r="E1240" s="3"/>
      <c r="F1240" s="3"/>
      <c r="G1240" s="3"/>
    </row>
    <row r="1241" spans="3:7">
      <c r="C1241" s="3"/>
      <c r="D1241" s="3"/>
      <c r="E1241" s="3"/>
      <c r="F1241" s="3"/>
      <c r="G1241" s="3"/>
    </row>
    <row r="1242" spans="3:7">
      <c r="C1242" s="3"/>
      <c r="D1242" s="3"/>
      <c r="E1242" s="3"/>
      <c r="F1242" s="3"/>
      <c r="G1242" s="3"/>
    </row>
    <row r="1243" spans="3:7">
      <c r="C1243" s="3"/>
      <c r="D1243" s="3"/>
      <c r="E1243" s="3"/>
      <c r="F1243" s="3"/>
      <c r="G1243" s="3"/>
    </row>
    <row r="1244" spans="3:7">
      <c r="C1244" s="3"/>
      <c r="D1244" s="3"/>
      <c r="E1244" s="3"/>
      <c r="F1244" s="3"/>
      <c r="G1244" s="3"/>
    </row>
    <row r="1245" spans="3:7">
      <c r="C1245" s="3"/>
      <c r="D1245" s="3"/>
      <c r="E1245" s="3"/>
      <c r="F1245" s="3"/>
      <c r="G1245" s="3"/>
    </row>
    <row r="1246" spans="3:7">
      <c r="C1246" s="3"/>
      <c r="D1246" s="3"/>
      <c r="E1246" s="3"/>
      <c r="F1246" s="3"/>
      <c r="G1246" s="3"/>
    </row>
    <row r="1247" spans="3:7">
      <c r="C1247" s="3"/>
      <c r="D1247" s="3"/>
      <c r="E1247" s="3"/>
      <c r="F1247" s="3"/>
      <c r="G1247" s="3"/>
    </row>
    <row r="1248" spans="3:7">
      <c r="C1248" s="3"/>
      <c r="D1248" s="3"/>
      <c r="E1248" s="3"/>
      <c r="F1248" s="3"/>
      <c r="G1248" s="3"/>
    </row>
    <row r="1249" spans="3:7">
      <c r="C1249" s="3"/>
      <c r="D1249" s="3"/>
      <c r="E1249" s="3"/>
      <c r="F1249" s="3"/>
      <c r="G1249" s="3"/>
    </row>
    <row r="1250" spans="3:7">
      <c r="C1250" s="3"/>
      <c r="D1250" s="3"/>
      <c r="E1250" s="3"/>
      <c r="F1250" s="3"/>
      <c r="G1250" s="3"/>
    </row>
    <row r="1251" spans="3:7">
      <c r="C1251" s="3"/>
      <c r="D1251" s="3"/>
      <c r="E1251" s="3"/>
      <c r="F1251" s="3"/>
      <c r="G1251" s="3"/>
    </row>
    <row r="1252" spans="3:7">
      <c r="C1252" s="3"/>
      <c r="D1252" s="3"/>
      <c r="E1252" s="3"/>
      <c r="F1252" s="3"/>
      <c r="G1252" s="3"/>
    </row>
    <row r="1253" spans="3:7">
      <c r="C1253" s="3"/>
      <c r="D1253" s="3"/>
      <c r="E1253" s="3"/>
      <c r="F1253" s="3"/>
      <c r="G1253" s="3"/>
    </row>
    <row r="1254" spans="3:7">
      <c r="C1254" s="3"/>
      <c r="D1254" s="3"/>
      <c r="E1254" s="3"/>
      <c r="F1254" s="3"/>
      <c r="G1254" s="3"/>
    </row>
    <row r="1255" spans="3:7">
      <c r="C1255" s="3"/>
      <c r="D1255" s="3"/>
      <c r="E1255" s="3"/>
      <c r="F1255" s="3"/>
      <c r="G1255" s="3"/>
    </row>
    <row r="1256" spans="3:7">
      <c r="C1256" s="3"/>
      <c r="D1256" s="3"/>
      <c r="E1256" s="3"/>
      <c r="F1256" s="3"/>
      <c r="G1256" s="3"/>
    </row>
    <row r="1257" spans="3:7">
      <c r="C1257" s="3"/>
      <c r="D1257" s="3"/>
      <c r="E1257" s="3"/>
      <c r="F1257" s="3"/>
      <c r="G1257" s="3"/>
    </row>
    <row r="1258" spans="3:7">
      <c r="C1258" s="3"/>
      <c r="D1258" s="3"/>
      <c r="E1258" s="3"/>
      <c r="F1258" s="3"/>
      <c r="G1258" s="3"/>
    </row>
    <row r="1259" spans="3:7">
      <c r="C1259" s="3"/>
      <c r="D1259" s="3"/>
      <c r="E1259" s="3"/>
      <c r="F1259" s="3"/>
      <c r="G1259" s="3"/>
    </row>
    <row r="1260" spans="3:7">
      <c r="C1260" s="3"/>
      <c r="D1260" s="3"/>
      <c r="E1260" s="3"/>
      <c r="F1260" s="3"/>
      <c r="G1260" s="3"/>
    </row>
    <row r="1261" spans="3:7">
      <c r="C1261" s="3"/>
      <c r="D1261" s="3"/>
      <c r="E1261" s="3"/>
      <c r="F1261" s="3"/>
      <c r="G1261" s="3"/>
    </row>
    <row r="1262" spans="3:7">
      <c r="C1262" s="3"/>
      <c r="D1262" s="3"/>
      <c r="E1262" s="3"/>
      <c r="F1262" s="3"/>
      <c r="G1262" s="3"/>
    </row>
    <row r="1263" spans="3:7">
      <c r="C1263" s="3"/>
      <c r="D1263" s="3"/>
      <c r="E1263" s="3"/>
      <c r="F1263" s="3"/>
      <c r="G1263" s="3"/>
    </row>
    <row r="1264" spans="3:7">
      <c r="C1264" s="3"/>
      <c r="D1264" s="3"/>
      <c r="E1264" s="3"/>
      <c r="F1264" s="3"/>
      <c r="G1264" s="3"/>
    </row>
    <row r="1265" spans="3:7">
      <c r="C1265" s="3"/>
      <c r="D1265" s="3"/>
      <c r="E1265" s="3"/>
      <c r="F1265" s="3"/>
      <c r="G1265" s="3"/>
    </row>
    <row r="1266" spans="3:7">
      <c r="C1266" s="3"/>
      <c r="D1266" s="3"/>
      <c r="E1266" s="3"/>
      <c r="F1266" s="3"/>
      <c r="G1266" s="3"/>
    </row>
    <row r="1267" spans="3:7">
      <c r="C1267" s="3"/>
      <c r="D1267" s="3"/>
      <c r="E1267" s="3"/>
      <c r="F1267" s="3"/>
      <c r="G1267" s="3"/>
    </row>
    <row r="1268" spans="3:7">
      <c r="C1268" s="3"/>
      <c r="D1268" s="3"/>
      <c r="E1268" s="3"/>
      <c r="F1268" s="3"/>
      <c r="G1268" s="3"/>
    </row>
    <row r="1269" spans="3:7">
      <c r="C1269" s="3"/>
      <c r="D1269" s="3"/>
      <c r="E1269" s="3"/>
      <c r="F1269" s="3"/>
      <c r="G1269" s="3"/>
    </row>
    <row r="1270" spans="3:7">
      <c r="C1270" s="3"/>
      <c r="D1270" s="3"/>
      <c r="E1270" s="3"/>
      <c r="F1270" s="3"/>
      <c r="G1270" s="3"/>
    </row>
    <row r="1271" spans="3:7">
      <c r="C1271" s="3"/>
      <c r="D1271" s="3"/>
      <c r="E1271" s="3"/>
      <c r="F1271" s="3"/>
      <c r="G1271" s="3"/>
    </row>
    <row r="1272" spans="3:7">
      <c r="C1272" s="3"/>
      <c r="D1272" s="3"/>
      <c r="E1272" s="3"/>
      <c r="F1272" s="3"/>
      <c r="G1272" s="3"/>
    </row>
    <row r="1273" spans="3:7">
      <c r="C1273" s="3"/>
      <c r="D1273" s="3"/>
      <c r="E1273" s="3"/>
      <c r="F1273" s="3"/>
      <c r="G1273" s="3"/>
    </row>
    <row r="1274" spans="3:7">
      <c r="C1274" s="3"/>
      <c r="D1274" s="3"/>
      <c r="E1274" s="3"/>
      <c r="F1274" s="3"/>
      <c r="G1274" s="3"/>
    </row>
    <row r="1275" spans="3:7">
      <c r="C1275" s="3"/>
      <c r="D1275" s="3"/>
      <c r="E1275" s="3"/>
      <c r="F1275" s="3"/>
      <c r="G1275" s="3"/>
    </row>
    <row r="1276" spans="3:7">
      <c r="C1276" s="3"/>
      <c r="D1276" s="3"/>
      <c r="E1276" s="3"/>
      <c r="F1276" s="3"/>
      <c r="G1276" s="3"/>
    </row>
    <row r="1277" spans="3:7">
      <c r="C1277" s="3"/>
      <c r="D1277" s="3"/>
      <c r="E1277" s="3"/>
      <c r="F1277" s="3"/>
      <c r="G1277" s="3"/>
    </row>
    <row r="1278" spans="3:7">
      <c r="C1278" s="3"/>
      <c r="D1278" s="3"/>
      <c r="E1278" s="3"/>
      <c r="F1278" s="3"/>
      <c r="G1278" s="3"/>
    </row>
    <row r="1279" spans="3:7">
      <c r="C1279" s="3"/>
      <c r="D1279" s="3"/>
      <c r="E1279" s="3"/>
      <c r="F1279" s="3"/>
      <c r="G1279" s="3"/>
    </row>
    <row r="1280" spans="3:7">
      <c r="C1280" s="3"/>
      <c r="D1280" s="3"/>
      <c r="E1280" s="3"/>
      <c r="F1280" s="3"/>
      <c r="G1280" s="3"/>
    </row>
    <row r="1281" spans="3:7">
      <c r="C1281" s="3"/>
      <c r="D1281" s="3"/>
      <c r="E1281" s="3"/>
      <c r="F1281" s="3"/>
      <c r="G1281" s="3"/>
    </row>
    <row r="1282" spans="3:7">
      <c r="C1282" s="3"/>
      <c r="D1282" s="3"/>
      <c r="E1282" s="3"/>
      <c r="F1282" s="3"/>
      <c r="G1282" s="3"/>
    </row>
    <row r="1283" spans="3:7">
      <c r="C1283" s="3"/>
      <c r="D1283" s="3"/>
      <c r="E1283" s="3"/>
      <c r="F1283" s="3"/>
      <c r="G1283" s="3"/>
    </row>
    <row r="1284" spans="3:7">
      <c r="C1284" s="3"/>
      <c r="D1284" s="3"/>
      <c r="E1284" s="3"/>
      <c r="F1284" s="3"/>
      <c r="G1284" s="3"/>
    </row>
    <row r="1285" spans="3:7">
      <c r="C1285" s="3"/>
      <c r="D1285" s="3"/>
      <c r="E1285" s="3"/>
      <c r="F1285" s="3"/>
      <c r="G1285" s="3"/>
    </row>
    <row r="1286" spans="3:7">
      <c r="C1286" s="3"/>
      <c r="D1286" s="3"/>
      <c r="E1286" s="3"/>
      <c r="F1286" s="3"/>
      <c r="G1286" s="3"/>
    </row>
    <row r="1287" spans="3:7">
      <c r="C1287" s="3"/>
      <c r="D1287" s="3"/>
      <c r="E1287" s="3"/>
      <c r="F1287" s="3"/>
      <c r="G1287" s="3"/>
    </row>
    <row r="1288" spans="3:7">
      <c r="C1288" s="3"/>
      <c r="D1288" s="3"/>
      <c r="E1288" s="3"/>
      <c r="F1288" s="3"/>
      <c r="G1288" s="3"/>
    </row>
    <row r="1289" spans="3:7">
      <c r="C1289" s="3"/>
      <c r="D1289" s="3"/>
      <c r="E1289" s="3"/>
      <c r="F1289" s="3"/>
      <c r="G1289" s="3"/>
    </row>
    <row r="1290" spans="3:7">
      <c r="C1290" s="3"/>
      <c r="D1290" s="3"/>
      <c r="E1290" s="3"/>
      <c r="F1290" s="3"/>
      <c r="G1290" s="3"/>
    </row>
    <row r="1291" spans="3:7">
      <c r="C1291" s="3"/>
      <c r="D1291" s="3"/>
      <c r="E1291" s="3"/>
      <c r="F1291" s="3"/>
      <c r="G1291" s="3"/>
    </row>
    <row r="1292" spans="3:7">
      <c r="C1292" s="3"/>
      <c r="D1292" s="3"/>
      <c r="E1292" s="3"/>
      <c r="F1292" s="3"/>
      <c r="G1292" s="3"/>
    </row>
    <row r="1293" spans="3:7">
      <c r="C1293" s="3"/>
      <c r="D1293" s="3"/>
      <c r="E1293" s="3"/>
      <c r="F1293" s="3"/>
      <c r="G1293" s="3"/>
    </row>
    <row r="1294" spans="3:7">
      <c r="C1294" s="3"/>
      <c r="D1294" s="3"/>
      <c r="E1294" s="3"/>
      <c r="F1294" s="3"/>
      <c r="G1294" s="3"/>
    </row>
    <row r="1295" spans="3:7">
      <c r="C1295" s="3"/>
      <c r="D1295" s="3"/>
      <c r="E1295" s="3"/>
      <c r="F1295" s="3"/>
      <c r="G1295" s="3"/>
    </row>
    <row r="1296" spans="3:7">
      <c r="C1296" s="3"/>
      <c r="D1296" s="3"/>
      <c r="E1296" s="3"/>
      <c r="F1296" s="3"/>
      <c r="G1296" s="3"/>
    </row>
    <row r="1297" spans="3:7">
      <c r="C1297" s="3"/>
      <c r="D1297" s="3"/>
      <c r="E1297" s="3"/>
      <c r="F1297" s="3"/>
      <c r="G1297" s="3"/>
    </row>
    <row r="1298" spans="3:7">
      <c r="C1298" s="3"/>
      <c r="D1298" s="3"/>
      <c r="E1298" s="3"/>
      <c r="F1298" s="3"/>
      <c r="G1298" s="3"/>
    </row>
    <row r="1299" spans="3:7">
      <c r="C1299" s="3"/>
      <c r="D1299" s="3"/>
      <c r="E1299" s="3"/>
      <c r="F1299" s="3"/>
      <c r="G1299" s="3"/>
    </row>
    <row r="1300" spans="3:7">
      <c r="C1300" s="3"/>
      <c r="D1300" s="3"/>
      <c r="E1300" s="3"/>
      <c r="F1300" s="3"/>
      <c r="G1300" s="3"/>
    </row>
    <row r="1301" spans="3:7">
      <c r="C1301" s="3"/>
      <c r="D1301" s="3"/>
      <c r="E1301" s="3"/>
      <c r="F1301" s="3"/>
      <c r="G1301" s="3"/>
    </row>
    <row r="1302" spans="3:7">
      <c r="C1302" s="3"/>
      <c r="D1302" s="3"/>
      <c r="E1302" s="3"/>
      <c r="F1302" s="3"/>
      <c r="G1302" s="3"/>
    </row>
    <row r="1303" spans="3:7">
      <c r="C1303" s="3"/>
      <c r="D1303" s="3"/>
      <c r="E1303" s="3"/>
      <c r="F1303" s="3"/>
      <c r="G1303" s="3"/>
    </row>
    <row r="1304" spans="3:7">
      <c r="C1304" s="3"/>
      <c r="D1304" s="3"/>
      <c r="E1304" s="3"/>
      <c r="F1304" s="3"/>
      <c r="G1304" s="3"/>
    </row>
    <row r="1305" spans="3:7">
      <c r="C1305" s="3"/>
      <c r="D1305" s="3"/>
      <c r="E1305" s="3"/>
      <c r="F1305" s="3"/>
      <c r="G1305" s="3"/>
    </row>
    <row r="1306" spans="3:7">
      <c r="C1306" s="3"/>
      <c r="D1306" s="3"/>
      <c r="E1306" s="3"/>
      <c r="F1306" s="3"/>
      <c r="G1306" s="3"/>
    </row>
    <row r="1307" spans="3:7">
      <c r="C1307" s="3"/>
      <c r="D1307" s="3"/>
      <c r="E1307" s="3"/>
      <c r="F1307" s="3"/>
      <c r="G1307" s="3"/>
    </row>
    <row r="1308" spans="3:7">
      <c r="C1308" s="3"/>
      <c r="D1308" s="3"/>
      <c r="E1308" s="3"/>
      <c r="F1308" s="3"/>
      <c r="G1308" s="3"/>
    </row>
    <row r="1309" spans="3:7">
      <c r="C1309" s="3"/>
      <c r="D1309" s="3"/>
      <c r="E1309" s="3"/>
      <c r="F1309" s="3"/>
      <c r="G1309" s="3"/>
    </row>
    <row r="1310" spans="3:7">
      <c r="C1310" s="3"/>
      <c r="D1310" s="3"/>
      <c r="E1310" s="3"/>
      <c r="F1310" s="3"/>
      <c r="G1310" s="3"/>
    </row>
    <row r="1311" spans="3:7">
      <c r="C1311" s="3"/>
      <c r="D1311" s="3"/>
      <c r="E1311" s="3"/>
      <c r="F1311" s="3"/>
      <c r="G1311" s="3"/>
    </row>
    <row r="1312" spans="3:7">
      <c r="C1312" s="3"/>
      <c r="D1312" s="3"/>
      <c r="E1312" s="3"/>
      <c r="F1312" s="3"/>
      <c r="G1312" s="3"/>
    </row>
    <row r="1313" spans="3:7">
      <c r="C1313" s="3"/>
      <c r="D1313" s="3"/>
      <c r="E1313" s="3"/>
      <c r="F1313" s="3"/>
      <c r="G1313" s="3"/>
    </row>
    <row r="1314" spans="3:7">
      <c r="C1314" s="3"/>
      <c r="D1314" s="3"/>
      <c r="E1314" s="3"/>
      <c r="F1314" s="3"/>
      <c r="G1314" s="3"/>
    </row>
    <row r="1315" spans="3:7">
      <c r="C1315" s="3"/>
      <c r="D1315" s="3"/>
      <c r="E1315" s="3"/>
      <c r="F1315" s="3"/>
      <c r="G1315" s="3"/>
    </row>
    <row r="1316" spans="3:7">
      <c r="C1316" s="3"/>
      <c r="D1316" s="3"/>
      <c r="E1316" s="3"/>
      <c r="F1316" s="3"/>
      <c r="G1316" s="3"/>
    </row>
    <row r="1317" spans="3:7">
      <c r="C1317" s="3"/>
      <c r="D1317" s="3"/>
      <c r="E1317" s="3"/>
      <c r="F1317" s="3"/>
      <c r="G1317" s="3"/>
    </row>
    <row r="1318" spans="3:7">
      <c r="C1318" s="3"/>
      <c r="D1318" s="3"/>
      <c r="E1318" s="3"/>
      <c r="F1318" s="3"/>
      <c r="G1318" s="3"/>
    </row>
    <row r="1319" spans="3:7">
      <c r="C1319" s="3"/>
      <c r="D1319" s="3"/>
      <c r="E1319" s="3"/>
      <c r="F1319" s="3"/>
      <c r="G1319" s="3"/>
    </row>
    <row r="1320" spans="3:7">
      <c r="C1320" s="3"/>
      <c r="D1320" s="3"/>
      <c r="E1320" s="3"/>
      <c r="F1320" s="3"/>
      <c r="G1320" s="3"/>
    </row>
    <row r="1321" spans="3:7">
      <c r="C1321" s="3"/>
      <c r="D1321" s="3"/>
      <c r="E1321" s="3"/>
      <c r="F1321" s="3"/>
      <c r="G1321" s="3"/>
    </row>
    <row r="1322" spans="3:7">
      <c r="C1322" s="3"/>
      <c r="D1322" s="3"/>
      <c r="E1322" s="3"/>
      <c r="F1322" s="3"/>
      <c r="G1322" s="3"/>
    </row>
    <row r="1323" spans="3:7">
      <c r="C1323" s="3"/>
      <c r="D1323" s="3"/>
      <c r="E1323" s="3"/>
      <c r="F1323" s="3"/>
      <c r="G1323" s="3"/>
    </row>
    <row r="1324" spans="3:7">
      <c r="C1324" s="3"/>
      <c r="D1324" s="3"/>
      <c r="E1324" s="3"/>
      <c r="F1324" s="3"/>
      <c r="G1324" s="3"/>
    </row>
    <row r="1325" spans="3:7">
      <c r="C1325" s="3"/>
      <c r="D1325" s="3"/>
      <c r="E1325" s="3"/>
      <c r="F1325" s="3"/>
      <c r="G1325" s="3"/>
    </row>
    <row r="1326" spans="3:7">
      <c r="C1326" s="3"/>
      <c r="D1326" s="3"/>
      <c r="E1326" s="3"/>
      <c r="F1326" s="3"/>
      <c r="G1326" s="3"/>
    </row>
    <row r="1327" spans="3:7">
      <c r="C1327" s="3"/>
      <c r="D1327" s="3"/>
      <c r="E1327" s="3"/>
      <c r="F1327" s="3"/>
      <c r="G1327" s="3"/>
    </row>
    <row r="1328" spans="3:7">
      <c r="C1328" s="3"/>
      <c r="D1328" s="3"/>
      <c r="E1328" s="3"/>
      <c r="F1328" s="3"/>
      <c r="G1328" s="3"/>
    </row>
    <row r="1329" spans="3:7">
      <c r="C1329" s="3"/>
      <c r="D1329" s="3"/>
      <c r="E1329" s="3"/>
      <c r="F1329" s="3"/>
      <c r="G1329" s="3"/>
    </row>
    <row r="1330" spans="3:7">
      <c r="C1330" s="3"/>
      <c r="D1330" s="3"/>
      <c r="E1330" s="3"/>
      <c r="F1330" s="3"/>
      <c r="G1330" s="3"/>
    </row>
    <row r="1331" spans="3:7">
      <c r="C1331" s="3"/>
      <c r="D1331" s="3"/>
      <c r="E1331" s="3"/>
      <c r="F1331" s="3"/>
      <c r="G1331" s="3"/>
    </row>
    <row r="1332" spans="3:7">
      <c r="C1332" s="3"/>
      <c r="D1332" s="3"/>
      <c r="E1332" s="3"/>
      <c r="F1332" s="3"/>
      <c r="G1332" s="3"/>
    </row>
    <row r="1333" spans="3:7">
      <c r="C1333" s="3"/>
      <c r="D1333" s="3"/>
      <c r="E1333" s="3"/>
      <c r="F1333" s="3"/>
      <c r="G1333" s="3"/>
    </row>
    <row r="1334" spans="3:7">
      <c r="C1334" s="3"/>
      <c r="D1334" s="3"/>
      <c r="E1334" s="3"/>
      <c r="F1334" s="3"/>
      <c r="G1334" s="3"/>
    </row>
    <row r="1335" spans="3:7">
      <c r="C1335" s="3"/>
      <c r="D1335" s="3"/>
      <c r="E1335" s="3"/>
      <c r="F1335" s="3"/>
      <c r="G1335" s="3"/>
    </row>
    <row r="1336" spans="3:7">
      <c r="C1336" s="3"/>
      <c r="D1336" s="3"/>
      <c r="E1336" s="3"/>
      <c r="F1336" s="3"/>
      <c r="G1336" s="3"/>
    </row>
    <row r="1337" spans="3:7">
      <c r="C1337" s="3"/>
      <c r="D1337" s="3"/>
      <c r="E1337" s="3"/>
      <c r="F1337" s="3"/>
      <c r="G1337" s="3"/>
    </row>
    <row r="1338" spans="3:7">
      <c r="C1338" s="3"/>
      <c r="D1338" s="3"/>
      <c r="E1338" s="3"/>
      <c r="F1338" s="3"/>
      <c r="G1338" s="3"/>
    </row>
    <row r="1339" spans="3:7">
      <c r="C1339" s="3"/>
      <c r="D1339" s="3"/>
      <c r="E1339" s="3"/>
      <c r="F1339" s="3"/>
      <c r="G1339" s="3"/>
    </row>
    <row r="1340" spans="3:7">
      <c r="C1340" s="3"/>
      <c r="D1340" s="3"/>
      <c r="E1340" s="3"/>
      <c r="F1340" s="3"/>
      <c r="G1340" s="3"/>
    </row>
    <row r="1341" spans="3:7">
      <c r="C1341" s="3"/>
      <c r="D1341" s="3"/>
      <c r="E1341" s="3"/>
      <c r="F1341" s="3"/>
      <c r="G1341" s="3"/>
    </row>
    <row r="1342" spans="3:7">
      <c r="C1342" s="3"/>
      <c r="D1342" s="3"/>
      <c r="E1342" s="3"/>
      <c r="F1342" s="3"/>
      <c r="G1342" s="3"/>
    </row>
    <row r="1343" spans="3:7">
      <c r="C1343" s="3"/>
      <c r="D1343" s="3"/>
      <c r="E1343" s="3"/>
      <c r="F1343" s="3"/>
      <c r="G1343" s="3"/>
    </row>
    <row r="1344" spans="3:7">
      <c r="C1344" s="3"/>
      <c r="D1344" s="3"/>
      <c r="E1344" s="3"/>
      <c r="F1344" s="3"/>
      <c r="G1344" s="3"/>
    </row>
    <row r="1345" spans="3:7">
      <c r="C1345" s="3"/>
      <c r="D1345" s="3"/>
      <c r="E1345" s="3"/>
      <c r="F1345" s="3"/>
      <c r="G1345" s="3"/>
    </row>
    <row r="1346" spans="3:7">
      <c r="C1346" s="3"/>
      <c r="D1346" s="3"/>
      <c r="E1346" s="3"/>
      <c r="F1346" s="3"/>
      <c r="G1346" s="3"/>
    </row>
    <row r="1347" spans="3:7">
      <c r="C1347" s="3"/>
      <c r="D1347" s="3"/>
      <c r="E1347" s="3"/>
      <c r="F1347" s="3"/>
      <c r="G1347" s="3"/>
    </row>
    <row r="1348" spans="3:7">
      <c r="C1348" s="3"/>
      <c r="D1348" s="3"/>
      <c r="E1348" s="3"/>
      <c r="F1348" s="3"/>
      <c r="G1348" s="3"/>
    </row>
    <row r="1349" spans="3:7">
      <c r="C1349" s="3"/>
      <c r="D1349" s="3"/>
      <c r="E1349" s="3"/>
      <c r="F1349" s="3"/>
      <c r="G1349" s="3"/>
    </row>
    <row r="1350" spans="3:7">
      <c r="C1350" s="3"/>
      <c r="D1350" s="3"/>
      <c r="E1350" s="3"/>
      <c r="F1350" s="3"/>
      <c r="G1350" s="3"/>
    </row>
    <row r="1351" spans="3:7">
      <c r="C1351" s="3"/>
      <c r="D1351" s="3"/>
      <c r="E1351" s="3"/>
      <c r="F1351" s="3"/>
      <c r="G1351" s="3"/>
    </row>
    <row r="1352" spans="3:7">
      <c r="C1352" s="3"/>
      <c r="D1352" s="3"/>
      <c r="E1352" s="3"/>
      <c r="F1352" s="3"/>
      <c r="G1352" s="3"/>
    </row>
    <row r="1353" spans="3:7">
      <c r="C1353" s="3"/>
      <c r="D1353" s="3"/>
      <c r="E1353" s="3"/>
      <c r="F1353" s="3"/>
      <c r="G1353" s="3"/>
    </row>
    <row r="1354" spans="3:7">
      <c r="C1354" s="3"/>
      <c r="D1354" s="3"/>
      <c r="E1354" s="3"/>
      <c r="F1354" s="3"/>
      <c r="G1354" s="3"/>
    </row>
    <row r="1355" spans="3:7">
      <c r="C1355" s="3"/>
      <c r="D1355" s="3"/>
      <c r="E1355" s="3"/>
      <c r="F1355" s="3"/>
      <c r="G1355" s="3"/>
    </row>
    <row r="1356" spans="3:7">
      <c r="C1356" s="3"/>
      <c r="D1356" s="3"/>
      <c r="E1356" s="3"/>
      <c r="F1356" s="3"/>
      <c r="G1356" s="3"/>
    </row>
    <row r="1357" spans="3:7">
      <c r="C1357" s="3"/>
      <c r="D1357" s="3"/>
      <c r="E1357" s="3"/>
      <c r="F1357" s="3"/>
      <c r="G1357" s="3"/>
    </row>
    <row r="1358" spans="3:7">
      <c r="C1358" s="3"/>
      <c r="D1358" s="3"/>
      <c r="E1358" s="3"/>
      <c r="F1358" s="3"/>
      <c r="G1358" s="3"/>
    </row>
    <row r="1359" spans="3:7">
      <c r="C1359" s="3"/>
      <c r="D1359" s="3"/>
      <c r="E1359" s="3"/>
      <c r="F1359" s="3"/>
      <c r="G1359" s="3"/>
    </row>
    <row r="1360" spans="3:7">
      <c r="C1360" s="3"/>
      <c r="D1360" s="3"/>
      <c r="E1360" s="3"/>
      <c r="F1360" s="3"/>
      <c r="G1360" s="3"/>
    </row>
    <row r="1361" spans="3:7">
      <c r="C1361" s="3"/>
      <c r="D1361" s="3"/>
      <c r="E1361" s="3"/>
      <c r="F1361" s="3"/>
      <c r="G1361" s="3"/>
    </row>
    <row r="1362" spans="3:7">
      <c r="C1362" s="3"/>
      <c r="D1362" s="3"/>
      <c r="E1362" s="3"/>
      <c r="F1362" s="3"/>
      <c r="G1362" s="3"/>
    </row>
    <row r="1363" spans="3:7">
      <c r="C1363" s="3"/>
      <c r="D1363" s="3"/>
      <c r="E1363" s="3"/>
      <c r="F1363" s="3"/>
      <c r="G1363" s="3"/>
    </row>
    <row r="1364" spans="3:7">
      <c r="C1364" s="3"/>
      <c r="D1364" s="3"/>
      <c r="E1364" s="3"/>
      <c r="F1364" s="3"/>
      <c r="G1364" s="3"/>
    </row>
    <row r="1365" spans="3:7">
      <c r="C1365" s="3"/>
      <c r="D1365" s="3"/>
      <c r="E1365" s="3"/>
      <c r="F1365" s="3"/>
      <c r="G1365" s="3"/>
    </row>
    <row r="1366" spans="3:7">
      <c r="C1366" s="3"/>
      <c r="D1366" s="3"/>
      <c r="E1366" s="3"/>
      <c r="F1366" s="3"/>
      <c r="G1366" s="3"/>
    </row>
    <row r="1367" spans="3:7">
      <c r="C1367" s="3"/>
      <c r="D1367" s="3"/>
      <c r="E1367" s="3"/>
      <c r="F1367" s="3"/>
      <c r="G1367" s="3"/>
    </row>
    <row r="1368" spans="3:7">
      <c r="C1368" s="3"/>
      <c r="D1368" s="3"/>
      <c r="E1368" s="3"/>
      <c r="F1368" s="3"/>
      <c r="G1368" s="3"/>
    </row>
    <row r="1369" spans="3:7">
      <c r="C1369" s="3"/>
      <c r="D1369" s="3"/>
      <c r="E1369" s="3"/>
      <c r="F1369" s="3"/>
      <c r="G1369" s="3"/>
    </row>
    <row r="1370" spans="3:7">
      <c r="C1370" s="3"/>
      <c r="D1370" s="3"/>
      <c r="E1370" s="3"/>
      <c r="F1370" s="3"/>
      <c r="G1370" s="3"/>
    </row>
    <row r="1371" spans="3:7">
      <c r="C1371" s="3"/>
      <c r="D1371" s="3"/>
      <c r="E1371" s="3"/>
      <c r="F1371" s="3"/>
      <c r="G1371" s="3"/>
    </row>
    <row r="1372" spans="3:7">
      <c r="C1372" s="3"/>
      <c r="D1372" s="3"/>
      <c r="E1372" s="3"/>
      <c r="F1372" s="3"/>
      <c r="G1372" s="3"/>
    </row>
    <row r="1373" spans="3:7">
      <c r="C1373" s="3"/>
      <c r="D1373" s="3"/>
      <c r="E1373" s="3"/>
      <c r="F1373" s="3"/>
      <c r="G1373" s="3"/>
    </row>
    <row r="1374" spans="3:7">
      <c r="C1374" s="3"/>
      <c r="D1374" s="3"/>
      <c r="E1374" s="3"/>
      <c r="F1374" s="3"/>
      <c r="G1374" s="3"/>
    </row>
    <row r="1375" spans="3:7">
      <c r="C1375" s="3"/>
      <c r="D1375" s="3"/>
      <c r="E1375" s="3"/>
      <c r="F1375" s="3"/>
      <c r="G1375" s="3"/>
    </row>
    <row r="1376" spans="3:7">
      <c r="C1376" s="3"/>
      <c r="D1376" s="3"/>
      <c r="E1376" s="3"/>
      <c r="F1376" s="3"/>
      <c r="G1376" s="3"/>
    </row>
    <row r="1377" spans="3:7">
      <c r="C1377" s="3"/>
      <c r="D1377" s="3"/>
      <c r="E1377" s="3"/>
      <c r="F1377" s="3"/>
      <c r="G1377" s="3"/>
    </row>
    <row r="1378" spans="3:7">
      <c r="C1378" s="3"/>
      <c r="D1378" s="3"/>
      <c r="E1378" s="3"/>
      <c r="F1378" s="3"/>
      <c r="G1378" s="3"/>
    </row>
    <row r="1379" spans="3:7">
      <c r="C1379" s="3"/>
      <c r="D1379" s="3"/>
      <c r="E1379" s="3"/>
      <c r="F1379" s="3"/>
      <c r="G1379" s="3"/>
    </row>
    <row r="1380" spans="3:7">
      <c r="C1380" s="3"/>
      <c r="D1380" s="3"/>
      <c r="E1380" s="3"/>
      <c r="F1380" s="3"/>
      <c r="G1380" s="3"/>
    </row>
    <row r="1381" spans="3:7">
      <c r="C1381" s="3"/>
      <c r="D1381" s="3"/>
      <c r="E1381" s="3"/>
      <c r="F1381" s="3"/>
      <c r="G1381" s="3"/>
    </row>
    <row r="1382" spans="3:7">
      <c r="C1382" s="3"/>
      <c r="D1382" s="3"/>
      <c r="E1382" s="3"/>
      <c r="F1382" s="3"/>
      <c r="G1382" s="3"/>
    </row>
    <row r="1383" spans="3:7">
      <c r="C1383" s="3"/>
      <c r="D1383" s="3"/>
      <c r="E1383" s="3"/>
      <c r="F1383" s="3"/>
      <c r="G1383" s="3"/>
    </row>
    <row r="1384" spans="3:7">
      <c r="C1384" s="3"/>
      <c r="D1384" s="3"/>
      <c r="E1384" s="3"/>
      <c r="F1384" s="3"/>
      <c r="G1384" s="3"/>
    </row>
    <row r="1385" spans="3:7">
      <c r="C1385" s="3"/>
      <c r="D1385" s="3"/>
      <c r="E1385" s="3"/>
      <c r="F1385" s="3"/>
      <c r="G1385" s="3"/>
    </row>
    <row r="1386" spans="3:7">
      <c r="C1386" s="3"/>
      <c r="D1386" s="3"/>
      <c r="E1386" s="3"/>
      <c r="F1386" s="3"/>
      <c r="G1386" s="3"/>
    </row>
    <row r="1387" spans="3:7">
      <c r="C1387" s="3"/>
      <c r="D1387" s="3"/>
      <c r="E1387" s="3"/>
      <c r="F1387" s="3"/>
      <c r="G1387" s="3"/>
    </row>
    <row r="1388" spans="3:7">
      <c r="C1388" s="3"/>
      <c r="D1388" s="3"/>
      <c r="E1388" s="3"/>
      <c r="F1388" s="3"/>
      <c r="G1388" s="3"/>
    </row>
    <row r="1389" spans="3:7">
      <c r="C1389" s="3"/>
      <c r="D1389" s="3"/>
      <c r="E1389" s="3"/>
      <c r="F1389" s="3"/>
      <c r="G1389" s="3"/>
    </row>
    <row r="1390" spans="3:7">
      <c r="C1390" s="3"/>
      <c r="D1390" s="3"/>
      <c r="E1390" s="3"/>
      <c r="F1390" s="3"/>
      <c r="G1390" s="3"/>
    </row>
    <row r="1391" spans="3:7">
      <c r="C1391" s="3"/>
      <c r="D1391" s="3"/>
      <c r="E1391" s="3"/>
      <c r="F1391" s="3"/>
      <c r="G1391" s="3"/>
    </row>
    <row r="1392" spans="3:7">
      <c r="C1392" s="3"/>
      <c r="D1392" s="3"/>
      <c r="E1392" s="3"/>
      <c r="F1392" s="3"/>
      <c r="G1392" s="3"/>
    </row>
    <row r="1393" spans="3:7">
      <c r="C1393" s="3"/>
      <c r="D1393" s="3"/>
      <c r="E1393" s="3"/>
      <c r="F1393" s="3"/>
      <c r="G1393" s="3"/>
    </row>
    <row r="1394" spans="3:7">
      <c r="C1394" s="3"/>
      <c r="D1394" s="3"/>
      <c r="E1394" s="3"/>
      <c r="F1394" s="3"/>
      <c r="G1394" s="3"/>
    </row>
    <row r="1395" spans="3:7">
      <c r="C1395" s="3"/>
      <c r="D1395" s="3"/>
      <c r="E1395" s="3"/>
      <c r="F1395" s="3"/>
      <c r="G1395" s="3"/>
    </row>
    <row r="1396" spans="3:7">
      <c r="C1396" s="3"/>
      <c r="D1396" s="3"/>
      <c r="E1396" s="3"/>
      <c r="F1396" s="3"/>
      <c r="G1396" s="3"/>
    </row>
    <row r="1397" spans="3:7">
      <c r="C1397" s="3"/>
      <c r="D1397" s="3"/>
      <c r="E1397" s="3"/>
      <c r="F1397" s="3"/>
      <c r="G1397" s="3"/>
    </row>
    <row r="1398" spans="3:7">
      <c r="C1398" s="3"/>
      <c r="D1398" s="3"/>
      <c r="E1398" s="3"/>
      <c r="F1398" s="3"/>
      <c r="G1398" s="3"/>
    </row>
    <row r="1399" spans="3:7">
      <c r="C1399" s="3"/>
      <c r="D1399" s="3"/>
      <c r="E1399" s="3"/>
      <c r="F1399" s="3"/>
      <c r="G1399" s="3"/>
    </row>
    <row r="1400" spans="3:7">
      <c r="C1400" s="3"/>
      <c r="D1400" s="3"/>
      <c r="E1400" s="3"/>
      <c r="F1400" s="3"/>
      <c r="G1400" s="3"/>
    </row>
    <row r="1401" spans="3:7">
      <c r="C1401" s="3"/>
      <c r="D1401" s="3"/>
      <c r="E1401" s="3"/>
      <c r="F1401" s="3"/>
      <c r="G1401" s="3"/>
    </row>
    <row r="1402" spans="3:7">
      <c r="C1402" s="3"/>
      <c r="D1402" s="3"/>
      <c r="E1402" s="3"/>
      <c r="F1402" s="3"/>
      <c r="G1402" s="3"/>
    </row>
    <row r="1403" spans="3:7">
      <c r="C1403" s="3"/>
      <c r="D1403" s="3"/>
      <c r="E1403" s="3"/>
      <c r="F1403" s="3"/>
      <c r="G1403" s="3"/>
    </row>
    <row r="1404" spans="3:7">
      <c r="C1404" s="3"/>
      <c r="D1404" s="3"/>
      <c r="E1404" s="3"/>
      <c r="F1404" s="3"/>
      <c r="G1404" s="3"/>
    </row>
    <row r="1405" spans="3:7">
      <c r="C1405" s="3"/>
      <c r="D1405" s="3"/>
      <c r="E1405" s="3"/>
      <c r="F1405" s="3"/>
      <c r="G1405" s="3"/>
    </row>
    <row r="1406" spans="3:7">
      <c r="C1406" s="3"/>
      <c r="D1406" s="3"/>
      <c r="E1406" s="3"/>
      <c r="F1406" s="3"/>
      <c r="G1406" s="3"/>
    </row>
    <row r="1407" spans="3:7">
      <c r="C1407" s="3"/>
      <c r="D1407" s="3"/>
      <c r="E1407" s="3"/>
      <c r="F1407" s="3"/>
      <c r="G1407" s="3"/>
    </row>
    <row r="1408" spans="3:7">
      <c r="C1408" s="3"/>
      <c r="D1408" s="3"/>
      <c r="E1408" s="3"/>
      <c r="F1408" s="3"/>
      <c r="G1408" s="3"/>
    </row>
    <row r="1409" spans="3:7">
      <c r="C1409" s="3"/>
      <c r="D1409" s="3"/>
      <c r="E1409" s="3"/>
      <c r="F1409" s="3"/>
      <c r="G1409" s="3"/>
    </row>
    <row r="1410" spans="3:7">
      <c r="C1410" s="3"/>
      <c r="D1410" s="3"/>
      <c r="E1410" s="3"/>
      <c r="F1410" s="3"/>
      <c r="G1410" s="3"/>
    </row>
    <row r="1411" spans="3:7">
      <c r="C1411" s="3"/>
      <c r="D1411" s="3"/>
      <c r="E1411" s="3"/>
      <c r="F1411" s="3"/>
      <c r="G1411" s="3"/>
    </row>
    <row r="1412" spans="3:7">
      <c r="C1412" s="3"/>
      <c r="D1412" s="3"/>
      <c r="E1412" s="3"/>
      <c r="F1412" s="3"/>
      <c r="G1412" s="3"/>
    </row>
    <row r="1413" spans="3:7">
      <c r="C1413" s="3"/>
      <c r="D1413" s="3"/>
      <c r="E1413" s="3"/>
      <c r="F1413" s="3"/>
      <c r="G1413" s="3"/>
    </row>
    <row r="1414" spans="3:7">
      <c r="C1414" s="3"/>
      <c r="D1414" s="3"/>
      <c r="E1414" s="3"/>
      <c r="F1414" s="3"/>
      <c r="G1414" s="3"/>
    </row>
    <row r="1415" spans="3:7">
      <c r="C1415" s="3"/>
      <c r="D1415" s="3"/>
      <c r="E1415" s="3"/>
      <c r="F1415" s="3"/>
      <c r="G1415" s="3"/>
    </row>
    <row r="1416" spans="3:7">
      <c r="C1416" s="3"/>
      <c r="D1416" s="3"/>
      <c r="E1416" s="3"/>
      <c r="F1416" s="3"/>
      <c r="G1416" s="3"/>
    </row>
    <row r="1417" spans="3:7">
      <c r="C1417" s="3"/>
      <c r="D1417" s="3"/>
      <c r="E1417" s="3"/>
      <c r="F1417" s="3"/>
      <c r="G1417" s="3"/>
    </row>
    <row r="1418" spans="3:7">
      <c r="C1418" s="3"/>
      <c r="D1418" s="3"/>
      <c r="E1418" s="3"/>
      <c r="F1418" s="3"/>
      <c r="G1418" s="3"/>
    </row>
    <row r="1419" spans="3:7">
      <c r="C1419" s="3"/>
      <c r="D1419" s="3"/>
      <c r="E1419" s="3"/>
      <c r="F1419" s="3"/>
      <c r="G1419" s="3"/>
    </row>
    <row r="1420" spans="3:7">
      <c r="C1420" s="3"/>
      <c r="D1420" s="3"/>
      <c r="E1420" s="3"/>
      <c r="F1420" s="3"/>
      <c r="G1420" s="3"/>
    </row>
    <row r="1421" spans="3:7">
      <c r="C1421" s="3"/>
      <c r="D1421" s="3"/>
      <c r="E1421" s="3"/>
      <c r="F1421" s="3"/>
      <c r="G1421" s="3"/>
    </row>
    <row r="1422" spans="3:7">
      <c r="C1422" s="3"/>
      <c r="D1422" s="3"/>
      <c r="E1422" s="3"/>
      <c r="F1422" s="3"/>
      <c r="G1422" s="3"/>
    </row>
    <row r="1423" spans="3:7">
      <c r="C1423" s="3"/>
      <c r="D1423" s="3"/>
      <c r="E1423" s="3"/>
      <c r="F1423" s="3"/>
      <c r="G1423" s="3"/>
    </row>
    <row r="1424" spans="3:7">
      <c r="C1424" s="3"/>
      <c r="D1424" s="3"/>
      <c r="E1424" s="3"/>
      <c r="F1424" s="3"/>
      <c r="G1424" s="3"/>
    </row>
    <row r="1425" spans="3:7">
      <c r="C1425" s="3"/>
      <c r="D1425" s="3"/>
      <c r="E1425" s="3"/>
      <c r="F1425" s="3"/>
      <c r="G1425" s="3"/>
    </row>
    <row r="1426" spans="3:7">
      <c r="C1426" s="3"/>
      <c r="D1426" s="3"/>
      <c r="E1426" s="3"/>
      <c r="F1426" s="3"/>
      <c r="G1426" s="3"/>
    </row>
    <row r="1427" spans="3:7">
      <c r="C1427" s="3"/>
      <c r="D1427" s="3"/>
      <c r="E1427" s="3"/>
      <c r="F1427" s="3"/>
      <c r="G1427" s="3"/>
    </row>
    <row r="1428" spans="3:7">
      <c r="C1428" s="3"/>
      <c r="D1428" s="3"/>
      <c r="E1428" s="3"/>
      <c r="F1428" s="3"/>
      <c r="G1428" s="3"/>
    </row>
    <row r="1429" spans="3:7">
      <c r="C1429" s="3"/>
      <c r="D1429" s="3"/>
      <c r="E1429" s="3"/>
      <c r="F1429" s="3"/>
      <c r="G1429" s="3"/>
    </row>
    <row r="1430" spans="3:7">
      <c r="C1430" s="3"/>
      <c r="D1430" s="3"/>
      <c r="E1430" s="3"/>
      <c r="F1430" s="3"/>
      <c r="G1430" s="3"/>
    </row>
    <row r="1431" spans="3:7">
      <c r="C1431" s="3"/>
      <c r="D1431" s="3"/>
      <c r="E1431" s="3"/>
      <c r="F1431" s="3"/>
      <c r="G1431" s="3"/>
    </row>
    <row r="1432" spans="3:7">
      <c r="C1432" s="3"/>
      <c r="D1432" s="3"/>
      <c r="E1432" s="3"/>
      <c r="F1432" s="3"/>
      <c r="G1432" s="3"/>
    </row>
    <row r="1433" spans="3:7">
      <c r="C1433" s="3"/>
      <c r="D1433" s="3"/>
      <c r="E1433" s="3"/>
      <c r="F1433" s="3"/>
      <c r="G1433" s="3"/>
    </row>
    <row r="1434" spans="3:7">
      <c r="C1434" s="3"/>
      <c r="D1434" s="3"/>
      <c r="E1434" s="3"/>
      <c r="F1434" s="3"/>
      <c r="G1434" s="3"/>
    </row>
    <row r="1435" spans="3:7">
      <c r="C1435" s="3"/>
      <c r="D1435" s="3"/>
      <c r="E1435" s="3"/>
      <c r="F1435" s="3"/>
      <c r="G1435" s="3"/>
    </row>
    <row r="1436" spans="3:7">
      <c r="C1436" s="3"/>
      <c r="D1436" s="3"/>
      <c r="E1436" s="3"/>
      <c r="F1436" s="3"/>
      <c r="G1436" s="3"/>
    </row>
    <row r="1437" spans="3:7">
      <c r="C1437" s="3"/>
      <c r="D1437" s="3"/>
      <c r="E1437" s="3"/>
      <c r="F1437" s="3"/>
      <c r="G1437" s="3"/>
    </row>
    <row r="1438" spans="3:7">
      <c r="C1438" s="3"/>
      <c r="D1438" s="3"/>
      <c r="E1438" s="3"/>
      <c r="F1438" s="3"/>
      <c r="G1438" s="3"/>
    </row>
    <row r="1439" spans="3:7">
      <c r="C1439" s="3"/>
      <c r="D1439" s="3"/>
      <c r="E1439" s="3"/>
      <c r="F1439" s="3"/>
      <c r="G1439" s="3"/>
    </row>
    <row r="1440" spans="3:7">
      <c r="C1440" s="3"/>
      <c r="D1440" s="3"/>
      <c r="E1440" s="3"/>
      <c r="F1440" s="3"/>
      <c r="G1440" s="3"/>
    </row>
    <row r="1441" spans="3:7">
      <c r="C1441" s="3"/>
      <c r="D1441" s="3"/>
      <c r="E1441" s="3"/>
      <c r="F1441" s="3"/>
      <c r="G1441" s="3"/>
    </row>
    <row r="1442" spans="3:7">
      <c r="C1442" s="3"/>
      <c r="D1442" s="3"/>
      <c r="E1442" s="3"/>
      <c r="F1442" s="3"/>
      <c r="G1442" s="3"/>
    </row>
    <row r="1443" spans="3:7">
      <c r="C1443" s="3"/>
      <c r="D1443" s="3"/>
      <c r="E1443" s="3"/>
      <c r="F1443" s="3"/>
      <c r="G1443" s="3"/>
    </row>
    <row r="1444" spans="3:7">
      <c r="C1444" s="3"/>
      <c r="D1444" s="3"/>
      <c r="E1444" s="3"/>
      <c r="F1444" s="3"/>
      <c r="G1444" s="3"/>
    </row>
    <row r="1445" spans="3:7">
      <c r="C1445" s="3"/>
      <c r="D1445" s="3"/>
      <c r="E1445" s="3"/>
      <c r="F1445" s="3"/>
      <c r="G1445" s="3"/>
    </row>
    <row r="1446" spans="3:7">
      <c r="C1446" s="3"/>
      <c r="D1446" s="3"/>
      <c r="E1446" s="3"/>
      <c r="F1446" s="3"/>
      <c r="G1446" s="3"/>
    </row>
    <row r="1447" spans="3:7">
      <c r="C1447" s="3"/>
      <c r="D1447" s="3"/>
      <c r="E1447" s="3"/>
      <c r="F1447" s="3"/>
      <c r="G1447" s="3"/>
    </row>
    <row r="1448" spans="3:7">
      <c r="C1448" s="3"/>
      <c r="D1448" s="3"/>
      <c r="E1448" s="3"/>
      <c r="F1448" s="3"/>
      <c r="G1448" s="3"/>
    </row>
    <row r="1449" spans="3:7">
      <c r="C1449" s="3"/>
      <c r="D1449" s="3"/>
      <c r="E1449" s="3"/>
      <c r="F1449" s="3"/>
      <c r="G1449" s="3"/>
    </row>
    <row r="1450" spans="3:7">
      <c r="C1450" s="3"/>
      <c r="D1450" s="3"/>
      <c r="E1450" s="3"/>
      <c r="F1450" s="3"/>
      <c r="G1450" s="3"/>
    </row>
    <row r="1451" spans="3:7">
      <c r="C1451" s="3"/>
      <c r="D1451" s="3"/>
      <c r="E1451" s="3"/>
      <c r="F1451" s="3"/>
      <c r="G1451" s="3"/>
    </row>
    <row r="1452" spans="3:7">
      <c r="C1452" s="3"/>
      <c r="D1452" s="3"/>
      <c r="E1452" s="3"/>
      <c r="F1452" s="3"/>
      <c r="G1452" s="3"/>
    </row>
    <row r="1453" spans="3:7">
      <c r="C1453" s="3"/>
      <c r="D1453" s="3"/>
      <c r="E1453" s="3"/>
      <c r="F1453" s="3"/>
      <c r="G1453" s="3"/>
    </row>
    <row r="1454" spans="3:7">
      <c r="C1454" s="3"/>
      <c r="D1454" s="3"/>
      <c r="E1454" s="3"/>
      <c r="F1454" s="3"/>
      <c r="G1454" s="3"/>
    </row>
    <row r="1455" spans="3:7">
      <c r="C1455" s="3"/>
      <c r="D1455" s="3"/>
      <c r="E1455" s="3"/>
      <c r="F1455" s="3"/>
      <c r="G1455" s="3"/>
    </row>
    <row r="1456" spans="3:7">
      <c r="C1456" s="3"/>
      <c r="D1456" s="3"/>
      <c r="E1456" s="3"/>
      <c r="F1456" s="3"/>
      <c r="G1456" s="3"/>
    </row>
    <row r="1457" spans="3:7">
      <c r="C1457" s="3"/>
      <c r="D1457" s="3"/>
      <c r="E1457" s="3"/>
      <c r="F1457" s="3"/>
      <c r="G1457" s="3"/>
    </row>
    <row r="1458" spans="3:7">
      <c r="C1458" s="3"/>
      <c r="D1458" s="3"/>
      <c r="E1458" s="3"/>
      <c r="F1458" s="3"/>
      <c r="G1458" s="3"/>
    </row>
    <row r="1459" spans="3:7">
      <c r="C1459" s="3"/>
      <c r="D1459" s="3"/>
      <c r="E1459" s="3"/>
      <c r="F1459" s="3"/>
      <c r="G1459" s="3"/>
    </row>
    <row r="1460" spans="3:7">
      <c r="C1460" s="3"/>
      <c r="D1460" s="3"/>
      <c r="E1460" s="3"/>
      <c r="F1460" s="3"/>
      <c r="G1460" s="3"/>
    </row>
    <row r="1461" spans="3:7">
      <c r="C1461" s="3"/>
      <c r="D1461" s="3"/>
      <c r="E1461" s="3"/>
      <c r="F1461" s="3"/>
      <c r="G1461" s="3"/>
    </row>
    <row r="1462" spans="3:7">
      <c r="C1462" s="3"/>
      <c r="D1462" s="3"/>
      <c r="E1462" s="3"/>
      <c r="F1462" s="3"/>
      <c r="G1462" s="3"/>
    </row>
    <row r="1463" spans="3:7">
      <c r="C1463" s="3"/>
      <c r="D1463" s="3"/>
      <c r="E1463" s="3"/>
      <c r="F1463" s="3"/>
      <c r="G1463" s="3"/>
    </row>
    <row r="1464" spans="3:7">
      <c r="C1464" s="3"/>
      <c r="D1464" s="3"/>
      <c r="E1464" s="3"/>
      <c r="F1464" s="3"/>
      <c r="G1464" s="3"/>
    </row>
    <row r="1465" spans="3:7">
      <c r="C1465" s="3"/>
      <c r="D1465" s="3"/>
      <c r="E1465" s="3"/>
      <c r="F1465" s="3"/>
      <c r="G1465" s="3"/>
    </row>
    <row r="1466" spans="3:7">
      <c r="C1466" s="3"/>
      <c r="D1466" s="3"/>
      <c r="E1466" s="3"/>
      <c r="F1466" s="3"/>
      <c r="G1466" s="3"/>
    </row>
    <row r="1467" spans="3:7">
      <c r="C1467" s="3"/>
      <c r="D1467" s="3"/>
      <c r="E1467" s="3"/>
      <c r="F1467" s="3"/>
      <c r="G1467" s="3"/>
    </row>
    <row r="1468" spans="3:7">
      <c r="C1468" s="3"/>
      <c r="D1468" s="3"/>
      <c r="E1468" s="3"/>
      <c r="F1468" s="3"/>
      <c r="G1468" s="3"/>
    </row>
    <row r="1469" spans="3:7">
      <c r="C1469" s="3"/>
      <c r="D1469" s="3"/>
      <c r="E1469" s="3"/>
      <c r="F1469" s="3"/>
      <c r="G1469" s="3"/>
    </row>
    <row r="1470" spans="3:7">
      <c r="C1470" s="3"/>
      <c r="D1470" s="3"/>
      <c r="E1470" s="3"/>
      <c r="F1470" s="3"/>
      <c r="G1470" s="3"/>
    </row>
    <row r="1471" spans="3:7">
      <c r="C1471" s="3"/>
      <c r="D1471" s="3"/>
      <c r="E1471" s="3"/>
      <c r="F1471" s="3"/>
      <c r="G1471" s="3"/>
    </row>
    <row r="1472" spans="3:7">
      <c r="C1472" s="3"/>
      <c r="D1472" s="3"/>
      <c r="E1472" s="3"/>
      <c r="F1472" s="3"/>
      <c r="G1472" s="3"/>
    </row>
    <row r="1473" spans="3:7">
      <c r="C1473" s="3"/>
      <c r="D1473" s="3"/>
      <c r="E1473" s="3"/>
      <c r="F1473" s="3"/>
      <c r="G1473" s="3"/>
    </row>
    <row r="1474" spans="3:7">
      <c r="C1474" s="3"/>
      <c r="D1474" s="3"/>
      <c r="E1474" s="3"/>
      <c r="F1474" s="3"/>
      <c r="G1474" s="3"/>
    </row>
    <row r="1475" spans="3:7">
      <c r="C1475" s="3"/>
      <c r="D1475" s="3"/>
      <c r="E1475" s="3"/>
      <c r="F1475" s="3"/>
      <c r="G1475" s="3"/>
    </row>
    <row r="1476" spans="3:7">
      <c r="C1476" s="3"/>
      <c r="D1476" s="3"/>
      <c r="E1476" s="3"/>
      <c r="F1476" s="3"/>
      <c r="G1476" s="3"/>
    </row>
    <row r="1477" spans="3:7">
      <c r="C1477" s="3"/>
      <c r="D1477" s="3"/>
      <c r="E1477" s="3"/>
      <c r="F1477" s="3"/>
      <c r="G1477" s="3"/>
    </row>
    <row r="1478" spans="3:7">
      <c r="C1478" s="3"/>
      <c r="D1478" s="3"/>
      <c r="E1478" s="3"/>
      <c r="F1478" s="3"/>
      <c r="G1478" s="3"/>
    </row>
    <row r="1479" spans="3:7">
      <c r="C1479" s="3"/>
      <c r="D1479" s="3"/>
      <c r="E1479" s="3"/>
      <c r="F1479" s="3"/>
      <c r="G1479" s="3"/>
    </row>
    <row r="1480" spans="3:7">
      <c r="C1480" s="3"/>
      <c r="D1480" s="3"/>
      <c r="E1480" s="3"/>
      <c r="F1480" s="3"/>
      <c r="G1480" s="3"/>
    </row>
    <row r="1481" spans="3:7">
      <c r="C1481" s="3"/>
      <c r="D1481" s="3"/>
      <c r="E1481" s="3"/>
      <c r="F1481" s="3"/>
      <c r="G1481" s="3"/>
    </row>
    <row r="1482" spans="3:7">
      <c r="C1482" s="3"/>
      <c r="D1482" s="3"/>
      <c r="E1482" s="3"/>
      <c r="F1482" s="3"/>
      <c r="G1482" s="3"/>
    </row>
    <row r="1483" spans="3:7">
      <c r="C1483" s="3"/>
      <c r="D1483" s="3"/>
      <c r="E1483" s="3"/>
      <c r="F1483" s="3"/>
      <c r="G1483" s="3"/>
    </row>
    <row r="1484" spans="3:7">
      <c r="C1484" s="3"/>
      <c r="D1484" s="3"/>
      <c r="E1484" s="3"/>
      <c r="F1484" s="3"/>
      <c r="G1484" s="3"/>
    </row>
    <row r="1485" spans="3:7">
      <c r="C1485" s="3"/>
      <c r="D1485" s="3"/>
      <c r="E1485" s="3"/>
      <c r="F1485" s="3"/>
      <c r="G1485" s="3"/>
    </row>
    <row r="1486" spans="3:7">
      <c r="C1486" s="3"/>
      <c r="D1486" s="3"/>
      <c r="E1486" s="3"/>
      <c r="F1486" s="3"/>
      <c r="G1486" s="3"/>
    </row>
    <row r="1487" spans="3:7">
      <c r="C1487" s="3"/>
      <c r="D1487" s="3"/>
      <c r="E1487" s="3"/>
      <c r="F1487" s="3"/>
      <c r="G1487" s="3"/>
    </row>
    <row r="1488" spans="3:7">
      <c r="C1488" s="3"/>
      <c r="D1488" s="3"/>
      <c r="E1488" s="3"/>
      <c r="F1488" s="3"/>
      <c r="G1488" s="3"/>
    </row>
    <row r="1489" spans="3:7">
      <c r="C1489" s="3"/>
      <c r="D1489" s="3"/>
      <c r="E1489" s="3"/>
      <c r="F1489" s="3"/>
      <c r="G1489" s="3"/>
    </row>
    <row r="1490" spans="3:7">
      <c r="C1490" s="3"/>
      <c r="D1490" s="3"/>
      <c r="E1490" s="3"/>
      <c r="F1490" s="3"/>
      <c r="G1490" s="3"/>
    </row>
    <row r="1491" spans="3:7">
      <c r="C1491" s="3"/>
      <c r="D1491" s="3"/>
      <c r="E1491" s="3"/>
      <c r="F1491" s="3"/>
      <c r="G1491" s="3"/>
    </row>
    <row r="1492" spans="3:7">
      <c r="C1492" s="3"/>
      <c r="D1492" s="3"/>
      <c r="E1492" s="3"/>
      <c r="F1492" s="3"/>
      <c r="G1492" s="3"/>
    </row>
    <row r="1493" spans="3:7">
      <c r="C1493" s="3"/>
      <c r="D1493" s="3"/>
      <c r="E1493" s="3"/>
      <c r="F1493" s="3"/>
      <c r="G1493" s="3"/>
    </row>
    <row r="1494" spans="3:7">
      <c r="C1494" s="3"/>
      <c r="D1494" s="3"/>
      <c r="E1494" s="3"/>
      <c r="F1494" s="3"/>
      <c r="G1494" s="3"/>
    </row>
    <row r="1495" spans="3:7">
      <c r="C1495" s="3"/>
      <c r="D1495" s="3"/>
      <c r="E1495" s="3"/>
      <c r="F1495" s="3"/>
      <c r="G1495" s="3"/>
    </row>
    <row r="1496" spans="3:7">
      <c r="C1496" s="3"/>
      <c r="D1496" s="3"/>
      <c r="E1496" s="3"/>
      <c r="F1496" s="3"/>
      <c r="G1496" s="3"/>
    </row>
    <row r="1497" spans="3:7">
      <c r="C1497" s="3"/>
      <c r="D1497" s="3"/>
      <c r="E1497" s="3"/>
      <c r="F1497" s="3"/>
      <c r="G1497" s="3"/>
    </row>
    <row r="1498" spans="3:7">
      <c r="C1498" s="3"/>
      <c r="D1498" s="3"/>
      <c r="E1498" s="3"/>
      <c r="F1498" s="3"/>
      <c r="G1498" s="3"/>
    </row>
    <row r="1499" spans="3:7">
      <c r="C1499" s="3"/>
      <c r="D1499" s="3"/>
      <c r="E1499" s="3"/>
      <c r="F1499" s="3"/>
      <c r="G1499" s="3"/>
    </row>
    <row r="1500" spans="3:7">
      <c r="C1500" s="3"/>
      <c r="D1500" s="3"/>
      <c r="E1500" s="3"/>
      <c r="F1500" s="3"/>
      <c r="G1500" s="3"/>
    </row>
    <row r="1501" spans="3:7">
      <c r="C1501" s="3"/>
      <c r="D1501" s="3"/>
      <c r="E1501" s="3"/>
      <c r="F1501" s="3"/>
      <c r="G1501" s="3"/>
    </row>
    <row r="1502" spans="3:7">
      <c r="C1502" s="3"/>
      <c r="D1502" s="3"/>
      <c r="E1502" s="3"/>
      <c r="F1502" s="3"/>
      <c r="G1502" s="3"/>
    </row>
    <row r="1503" spans="3:7">
      <c r="C1503" s="3"/>
      <c r="D1503" s="3"/>
      <c r="E1503" s="3"/>
      <c r="F1503" s="3"/>
      <c r="G1503" s="3"/>
    </row>
    <row r="1504" spans="3:7">
      <c r="C1504" s="3"/>
      <c r="D1504" s="3"/>
      <c r="E1504" s="3"/>
      <c r="F1504" s="3"/>
      <c r="G1504" s="3"/>
    </row>
    <row r="1505" spans="3:7">
      <c r="C1505" s="3"/>
      <c r="D1505" s="3"/>
      <c r="E1505" s="3"/>
      <c r="F1505" s="3"/>
      <c r="G1505" s="3"/>
    </row>
    <row r="1506" spans="3:7">
      <c r="C1506" s="3"/>
      <c r="D1506" s="3"/>
      <c r="E1506" s="3"/>
      <c r="F1506" s="3"/>
      <c r="G1506" s="3"/>
    </row>
    <row r="1507" spans="3:7">
      <c r="C1507" s="3"/>
      <c r="D1507" s="3"/>
      <c r="E1507" s="3"/>
      <c r="F1507" s="3"/>
      <c r="G1507" s="3"/>
    </row>
    <row r="1508" spans="3:7">
      <c r="C1508" s="3"/>
      <c r="D1508" s="3"/>
      <c r="E1508" s="3"/>
      <c r="F1508" s="3"/>
      <c r="G1508" s="3"/>
    </row>
    <row r="1509" spans="3:7">
      <c r="C1509" s="3"/>
      <c r="D1509" s="3"/>
      <c r="E1509" s="3"/>
      <c r="F1509" s="3"/>
      <c r="G1509" s="3"/>
    </row>
    <row r="1510" spans="3:7">
      <c r="C1510" s="3"/>
      <c r="D1510" s="3"/>
      <c r="E1510" s="3"/>
      <c r="F1510" s="3"/>
      <c r="G1510" s="3"/>
    </row>
    <row r="1511" spans="3:7">
      <c r="C1511" s="3"/>
      <c r="D1511" s="3"/>
      <c r="E1511" s="3"/>
      <c r="F1511" s="3"/>
      <c r="G1511" s="3"/>
    </row>
    <row r="1512" spans="3:7">
      <c r="C1512" s="3"/>
      <c r="D1512" s="3"/>
      <c r="E1512" s="3"/>
      <c r="F1512" s="3"/>
      <c r="G1512" s="3"/>
    </row>
    <row r="1513" spans="3:7">
      <c r="C1513" s="3"/>
      <c r="D1513" s="3"/>
      <c r="E1513" s="3"/>
      <c r="F1513" s="3"/>
      <c r="G1513" s="3"/>
    </row>
    <row r="1514" spans="3:7">
      <c r="C1514" s="3"/>
      <c r="D1514" s="3"/>
      <c r="E1514" s="3"/>
      <c r="F1514" s="3"/>
      <c r="G1514" s="3"/>
    </row>
    <row r="1515" spans="3:7">
      <c r="C1515" s="3"/>
      <c r="D1515" s="3"/>
      <c r="E1515" s="3"/>
      <c r="F1515" s="3"/>
      <c r="G1515" s="3"/>
    </row>
    <row r="1516" spans="3:7">
      <c r="C1516" s="3"/>
      <c r="D1516" s="3"/>
      <c r="E1516" s="3"/>
      <c r="F1516" s="3"/>
      <c r="G1516" s="3"/>
    </row>
    <row r="1517" spans="3:7">
      <c r="C1517" s="3"/>
      <c r="D1517" s="3"/>
      <c r="E1517" s="3"/>
      <c r="F1517" s="3"/>
      <c r="G1517" s="3"/>
    </row>
    <row r="1518" spans="3:7">
      <c r="C1518" s="3"/>
      <c r="D1518" s="3"/>
      <c r="E1518" s="3"/>
      <c r="F1518" s="3"/>
      <c r="G1518" s="3"/>
    </row>
    <row r="1519" spans="3:7">
      <c r="C1519" s="3"/>
      <c r="D1519" s="3"/>
      <c r="E1519" s="3"/>
      <c r="F1519" s="3"/>
      <c r="G1519" s="3"/>
    </row>
    <row r="1520" spans="3:7">
      <c r="C1520" s="3"/>
      <c r="D1520" s="3"/>
      <c r="E1520" s="3"/>
      <c r="F1520" s="3"/>
      <c r="G1520" s="3"/>
    </row>
    <row r="1521" spans="3:7">
      <c r="C1521" s="3"/>
      <c r="D1521" s="3"/>
      <c r="E1521" s="3"/>
      <c r="F1521" s="3"/>
      <c r="G1521" s="3"/>
    </row>
    <row r="1522" spans="3:7">
      <c r="C1522" s="3"/>
      <c r="D1522" s="3"/>
      <c r="E1522" s="3"/>
      <c r="F1522" s="3"/>
      <c r="G1522" s="3"/>
    </row>
    <row r="1523" spans="3:7">
      <c r="C1523" s="3"/>
      <c r="D1523" s="3"/>
      <c r="E1523" s="3"/>
      <c r="F1523" s="3"/>
      <c r="G1523" s="3"/>
    </row>
    <row r="1524" spans="3:7">
      <c r="C1524" s="3"/>
      <c r="D1524" s="3"/>
      <c r="E1524" s="3"/>
      <c r="F1524" s="3"/>
      <c r="G1524" s="3"/>
    </row>
    <row r="1525" spans="3:7">
      <c r="C1525" s="3"/>
      <c r="D1525" s="3"/>
      <c r="E1525" s="3"/>
      <c r="F1525" s="3"/>
      <c r="G1525" s="3"/>
    </row>
    <row r="1526" spans="3:7">
      <c r="C1526" s="3"/>
      <c r="D1526" s="3"/>
      <c r="E1526" s="3"/>
      <c r="F1526" s="3"/>
      <c r="G1526" s="3"/>
    </row>
    <row r="1527" spans="3:7">
      <c r="C1527" s="3"/>
      <c r="D1527" s="3"/>
      <c r="E1527" s="3"/>
      <c r="F1527" s="3"/>
      <c r="G1527" s="3"/>
    </row>
    <row r="1528" spans="3:7">
      <c r="C1528" s="3"/>
      <c r="D1528" s="3"/>
      <c r="E1528" s="3"/>
      <c r="F1528" s="3"/>
      <c r="G1528" s="3"/>
    </row>
    <row r="1529" spans="3:7">
      <c r="C1529" s="3"/>
      <c r="D1529" s="3"/>
      <c r="E1529" s="3"/>
      <c r="F1529" s="3"/>
      <c r="G1529" s="3"/>
    </row>
    <row r="1530" spans="3:7">
      <c r="C1530" s="3"/>
      <c r="D1530" s="3"/>
      <c r="E1530" s="3"/>
      <c r="F1530" s="3"/>
      <c r="G1530" s="3"/>
    </row>
    <row r="1531" spans="3:7">
      <c r="C1531" s="3"/>
      <c r="D1531" s="3"/>
      <c r="E1531" s="3"/>
      <c r="F1531" s="3"/>
      <c r="G1531" s="3"/>
    </row>
    <row r="1532" spans="3:7">
      <c r="C1532" s="3"/>
      <c r="D1532" s="3"/>
      <c r="E1532" s="3"/>
      <c r="F1532" s="3"/>
      <c r="G1532" s="3"/>
    </row>
    <row r="1533" spans="3:7">
      <c r="C1533" s="3"/>
      <c r="D1533" s="3"/>
      <c r="E1533" s="3"/>
      <c r="F1533" s="3"/>
      <c r="G1533" s="3"/>
    </row>
    <row r="1534" spans="3:7">
      <c r="C1534" s="3"/>
      <c r="D1534" s="3"/>
      <c r="E1534" s="3"/>
      <c r="F1534" s="3"/>
      <c r="G1534" s="3"/>
    </row>
    <row r="1535" spans="3:7">
      <c r="C1535" s="3"/>
      <c r="D1535" s="3"/>
      <c r="E1535" s="3"/>
      <c r="F1535" s="3"/>
      <c r="G1535" s="3"/>
    </row>
    <row r="1536" spans="3:7">
      <c r="C1536" s="3"/>
      <c r="D1536" s="3"/>
      <c r="E1536" s="3"/>
      <c r="F1536" s="3"/>
      <c r="G1536" s="3"/>
    </row>
    <row r="1537" spans="3:7">
      <c r="C1537" s="3"/>
      <c r="D1537" s="3"/>
      <c r="E1537" s="3"/>
      <c r="F1537" s="3"/>
      <c r="G1537" s="3"/>
    </row>
    <row r="1538" spans="3:7">
      <c r="C1538" s="3"/>
      <c r="D1538" s="3"/>
      <c r="E1538" s="3"/>
      <c r="F1538" s="3"/>
      <c r="G1538" s="3"/>
    </row>
    <row r="1539" spans="3:7">
      <c r="C1539" s="3"/>
      <c r="D1539" s="3"/>
      <c r="E1539" s="3"/>
      <c r="F1539" s="3"/>
      <c r="G1539" s="3"/>
    </row>
    <row r="1540" spans="3:7">
      <c r="C1540" s="3"/>
      <c r="D1540" s="3"/>
      <c r="E1540" s="3"/>
      <c r="F1540" s="3"/>
      <c r="G1540" s="3"/>
    </row>
    <row r="1541" spans="3:7">
      <c r="C1541" s="3"/>
      <c r="D1541" s="3"/>
      <c r="E1541" s="3"/>
      <c r="F1541" s="3"/>
      <c r="G1541" s="3"/>
    </row>
    <row r="1542" spans="3:7">
      <c r="C1542" s="3"/>
      <c r="D1542" s="3"/>
      <c r="E1542" s="3"/>
      <c r="F1542" s="3"/>
      <c r="G1542" s="3"/>
    </row>
    <row r="1543" spans="3:7">
      <c r="C1543" s="3"/>
      <c r="D1543" s="3"/>
      <c r="E1543" s="3"/>
      <c r="F1543" s="3"/>
      <c r="G1543" s="3"/>
    </row>
    <row r="1544" spans="3:7">
      <c r="C1544" s="3"/>
      <c r="D1544" s="3"/>
      <c r="E1544" s="3"/>
      <c r="F1544" s="3"/>
      <c r="G1544" s="3"/>
    </row>
    <row r="1545" spans="3:7">
      <c r="C1545" s="3"/>
      <c r="D1545" s="3"/>
      <c r="E1545" s="3"/>
      <c r="F1545" s="3"/>
      <c r="G1545" s="3"/>
    </row>
    <row r="1546" spans="3:7">
      <c r="C1546" s="3"/>
      <c r="D1546" s="3"/>
      <c r="E1546" s="3"/>
      <c r="F1546" s="3"/>
      <c r="G1546" s="3"/>
    </row>
    <row r="1547" spans="3:7">
      <c r="C1547" s="3"/>
      <c r="D1547" s="3"/>
      <c r="E1547" s="3"/>
      <c r="F1547" s="3"/>
      <c r="G1547" s="3"/>
    </row>
    <row r="1548" spans="3:7">
      <c r="C1548" s="3"/>
      <c r="D1548" s="3"/>
      <c r="E1548" s="3"/>
      <c r="F1548" s="3"/>
      <c r="G1548" s="3"/>
    </row>
    <row r="1549" spans="3:7">
      <c r="C1549" s="3"/>
      <c r="D1549" s="3"/>
      <c r="E1549" s="3"/>
      <c r="F1549" s="3"/>
      <c r="G1549" s="3"/>
    </row>
    <row r="1550" spans="3:7">
      <c r="C1550" s="3"/>
      <c r="D1550" s="3"/>
      <c r="E1550" s="3"/>
      <c r="F1550" s="3"/>
      <c r="G1550" s="3"/>
    </row>
    <row r="1551" spans="3:7">
      <c r="C1551" s="3"/>
      <c r="D1551" s="3"/>
      <c r="E1551" s="3"/>
      <c r="F1551" s="3"/>
      <c r="G1551" s="3"/>
    </row>
    <row r="1552" spans="3:7">
      <c r="C1552" s="3"/>
      <c r="D1552" s="3"/>
      <c r="E1552" s="3"/>
      <c r="F1552" s="3"/>
      <c r="G1552" s="3"/>
    </row>
    <row r="1553" spans="3:7">
      <c r="C1553" s="3"/>
      <c r="D1553" s="3"/>
      <c r="E1553" s="3"/>
      <c r="F1553" s="3"/>
      <c r="G1553" s="3"/>
    </row>
    <row r="1554" spans="3:7">
      <c r="C1554" s="3"/>
      <c r="D1554" s="3"/>
      <c r="E1554" s="3"/>
      <c r="F1554" s="3"/>
      <c r="G1554" s="3"/>
    </row>
    <row r="1555" spans="3:7">
      <c r="C1555" s="3"/>
      <c r="D1555" s="3"/>
      <c r="E1555" s="3"/>
      <c r="F1555" s="3"/>
      <c r="G1555" s="3"/>
    </row>
    <row r="1556" spans="3:7">
      <c r="C1556" s="3"/>
      <c r="D1556" s="3"/>
      <c r="E1556" s="3"/>
      <c r="F1556" s="3"/>
      <c r="G1556" s="3"/>
    </row>
    <row r="1557" spans="3:7">
      <c r="C1557" s="3"/>
      <c r="D1557" s="3"/>
      <c r="E1557" s="3"/>
      <c r="F1557" s="3"/>
      <c r="G1557" s="3"/>
    </row>
    <row r="1558" spans="3:7">
      <c r="C1558" s="3"/>
      <c r="D1558" s="3"/>
      <c r="E1558" s="3"/>
      <c r="F1558" s="3"/>
      <c r="G1558" s="3"/>
    </row>
    <row r="1559" spans="3:7">
      <c r="C1559" s="3"/>
      <c r="D1559" s="3"/>
      <c r="E1559" s="3"/>
      <c r="F1559" s="3"/>
      <c r="G1559" s="3"/>
    </row>
    <row r="1560" spans="3:7">
      <c r="C1560" s="3"/>
      <c r="D1560" s="3"/>
      <c r="E1560" s="3"/>
      <c r="F1560" s="3"/>
      <c r="G1560" s="3"/>
    </row>
    <row r="1561" spans="3:7">
      <c r="C1561" s="3"/>
      <c r="D1561" s="3"/>
      <c r="E1561" s="3"/>
      <c r="F1561" s="3"/>
      <c r="G1561" s="3"/>
    </row>
    <row r="1562" spans="3:7">
      <c r="C1562" s="3"/>
      <c r="D1562" s="3"/>
      <c r="E1562" s="3"/>
      <c r="F1562" s="3"/>
      <c r="G1562" s="3"/>
    </row>
    <row r="1563" spans="3:7">
      <c r="C1563" s="3"/>
      <c r="D1563" s="3"/>
      <c r="E1563" s="3"/>
      <c r="F1563" s="3"/>
      <c r="G1563" s="3"/>
    </row>
    <row r="1564" spans="3:7">
      <c r="C1564" s="3"/>
      <c r="D1564" s="3"/>
      <c r="E1564" s="3"/>
      <c r="F1564" s="3"/>
      <c r="G1564" s="3"/>
    </row>
    <row r="1565" spans="3:7">
      <c r="C1565" s="3"/>
      <c r="D1565" s="3"/>
      <c r="E1565" s="3"/>
      <c r="F1565" s="3"/>
      <c r="G1565" s="3"/>
    </row>
    <row r="1566" spans="3:7">
      <c r="C1566" s="3"/>
      <c r="D1566" s="3"/>
      <c r="E1566" s="3"/>
      <c r="F1566" s="3"/>
      <c r="G1566" s="3"/>
    </row>
    <row r="1567" spans="3:7">
      <c r="C1567" s="3"/>
      <c r="D1567" s="3"/>
      <c r="E1567" s="3"/>
      <c r="F1567" s="3"/>
      <c r="G1567" s="3"/>
    </row>
    <row r="1568" spans="3:7">
      <c r="C1568" s="3"/>
      <c r="D1568" s="3"/>
      <c r="E1568" s="3"/>
      <c r="F1568" s="3"/>
      <c r="G1568" s="3"/>
    </row>
    <row r="1569" spans="3:7">
      <c r="C1569" s="3"/>
      <c r="D1569" s="3"/>
      <c r="E1569" s="3"/>
      <c r="F1569" s="3"/>
      <c r="G1569" s="3"/>
    </row>
    <row r="1570" spans="3:7">
      <c r="C1570" s="3"/>
      <c r="D1570" s="3"/>
      <c r="E1570" s="3"/>
      <c r="F1570" s="3"/>
      <c r="G1570" s="3"/>
    </row>
    <row r="1571" spans="3:7">
      <c r="C1571" s="3"/>
      <c r="D1571" s="3"/>
      <c r="E1571" s="3"/>
      <c r="F1571" s="3"/>
      <c r="G1571" s="3"/>
    </row>
    <row r="1572" spans="3:7">
      <c r="C1572" s="3"/>
      <c r="D1572" s="3"/>
      <c r="E1572" s="3"/>
      <c r="F1572" s="3"/>
      <c r="G1572" s="3"/>
    </row>
    <row r="1573" spans="3:7">
      <c r="C1573" s="3"/>
      <c r="D1573" s="3"/>
      <c r="E1573" s="3"/>
      <c r="F1573" s="3"/>
      <c r="G1573" s="3"/>
    </row>
    <row r="1574" spans="3:7">
      <c r="C1574" s="3"/>
      <c r="D1574" s="3"/>
      <c r="E1574" s="3"/>
      <c r="F1574" s="3"/>
      <c r="G1574" s="3"/>
    </row>
    <row r="1575" spans="3:7">
      <c r="C1575" s="3"/>
      <c r="D1575" s="3"/>
      <c r="E1575" s="3"/>
      <c r="F1575" s="3"/>
      <c r="G1575" s="3"/>
    </row>
    <row r="1576" spans="3:7">
      <c r="C1576" s="3"/>
      <c r="D1576" s="3"/>
      <c r="E1576" s="3"/>
      <c r="F1576" s="3"/>
      <c r="G1576" s="3"/>
    </row>
    <row r="1577" spans="3:7">
      <c r="C1577" s="3"/>
      <c r="D1577" s="3"/>
      <c r="E1577" s="3"/>
      <c r="F1577" s="3"/>
      <c r="G1577" s="3"/>
    </row>
    <row r="1578" spans="3:7">
      <c r="C1578" s="3"/>
      <c r="D1578" s="3"/>
      <c r="E1578" s="3"/>
      <c r="F1578" s="3"/>
      <c r="G1578" s="3"/>
    </row>
    <row r="1579" spans="3:7">
      <c r="C1579" s="3"/>
      <c r="D1579" s="3"/>
      <c r="E1579" s="3"/>
      <c r="F1579" s="3"/>
      <c r="G1579" s="3"/>
    </row>
    <row r="1580" spans="3:7">
      <c r="C1580" s="3"/>
      <c r="D1580" s="3"/>
      <c r="E1580" s="3"/>
      <c r="F1580" s="3"/>
      <c r="G1580" s="3"/>
    </row>
    <row r="1581" spans="3:7">
      <c r="C1581" s="3"/>
      <c r="D1581" s="3"/>
      <c r="E1581" s="3"/>
      <c r="F1581" s="3"/>
      <c r="G1581" s="3"/>
    </row>
    <row r="1582" spans="3:7">
      <c r="C1582" s="3"/>
      <c r="D1582" s="3"/>
      <c r="E1582" s="3"/>
      <c r="F1582" s="3"/>
      <c r="G1582" s="3"/>
    </row>
    <row r="1583" spans="3:7">
      <c r="C1583" s="3"/>
      <c r="D1583" s="3"/>
      <c r="E1583" s="3"/>
      <c r="F1583" s="3"/>
      <c r="G1583" s="3"/>
    </row>
    <row r="1584" spans="3:7">
      <c r="C1584" s="3"/>
      <c r="D1584" s="3"/>
      <c r="E1584" s="3"/>
      <c r="F1584" s="3"/>
      <c r="G1584" s="3"/>
    </row>
    <row r="1585" spans="3:7">
      <c r="C1585" s="3"/>
      <c r="D1585" s="3"/>
      <c r="E1585" s="3"/>
      <c r="F1585" s="3"/>
      <c r="G1585" s="3"/>
    </row>
    <row r="1586" spans="3:7">
      <c r="C1586" s="3"/>
      <c r="D1586" s="3"/>
      <c r="E1586" s="3"/>
      <c r="F1586" s="3"/>
      <c r="G1586" s="3"/>
    </row>
    <row r="1587" spans="3:7">
      <c r="C1587" s="3"/>
      <c r="D1587" s="3"/>
      <c r="E1587" s="3"/>
      <c r="F1587" s="3"/>
      <c r="G1587" s="3"/>
    </row>
    <row r="1588" spans="3:7">
      <c r="C1588" s="3"/>
      <c r="D1588" s="3"/>
      <c r="E1588" s="3"/>
      <c r="F1588" s="3"/>
      <c r="G1588" s="3"/>
    </row>
    <row r="1589" spans="3:7">
      <c r="C1589" s="3"/>
      <c r="D1589" s="3"/>
      <c r="E1589" s="3"/>
      <c r="F1589" s="3"/>
      <c r="G1589" s="3"/>
    </row>
    <row r="1590" spans="3:7">
      <c r="C1590" s="3"/>
      <c r="D1590" s="3"/>
      <c r="E1590" s="3"/>
      <c r="F1590" s="3"/>
      <c r="G1590" s="3"/>
    </row>
    <row r="1591" spans="3:7">
      <c r="C1591" s="3"/>
      <c r="D1591" s="3"/>
      <c r="E1591" s="3"/>
      <c r="F1591" s="3"/>
      <c r="G1591" s="3"/>
    </row>
    <row r="1592" spans="3:7">
      <c r="C1592" s="3"/>
      <c r="D1592" s="3"/>
      <c r="E1592" s="3"/>
      <c r="F1592" s="3"/>
      <c r="G1592" s="3"/>
    </row>
    <row r="1593" spans="3:7">
      <c r="C1593" s="3"/>
      <c r="D1593" s="3"/>
      <c r="E1593" s="3"/>
      <c r="F1593" s="3"/>
      <c r="G1593" s="3"/>
    </row>
    <row r="1594" spans="3:7">
      <c r="C1594" s="3"/>
      <c r="D1594" s="3"/>
      <c r="E1594" s="3"/>
      <c r="F1594" s="3"/>
      <c r="G1594" s="3"/>
    </row>
    <row r="1595" spans="3:7">
      <c r="C1595" s="3"/>
      <c r="D1595" s="3"/>
      <c r="E1595" s="3"/>
      <c r="F1595" s="3"/>
      <c r="G1595" s="3"/>
    </row>
    <row r="1596" spans="3:7">
      <c r="C1596" s="3"/>
      <c r="D1596" s="3"/>
      <c r="E1596" s="3"/>
      <c r="F1596" s="3"/>
      <c r="G1596" s="3"/>
    </row>
    <row r="1597" spans="3:7">
      <c r="C1597" s="3"/>
      <c r="D1597" s="3"/>
      <c r="E1597" s="3"/>
      <c r="F1597" s="3"/>
      <c r="G1597" s="3"/>
    </row>
    <row r="1598" spans="3:7">
      <c r="C1598" s="3"/>
      <c r="D1598" s="3"/>
      <c r="E1598" s="3"/>
      <c r="F1598" s="3"/>
      <c r="G1598" s="3"/>
    </row>
    <row r="1599" spans="3:7">
      <c r="C1599" s="3"/>
      <c r="D1599" s="3"/>
      <c r="E1599" s="3"/>
      <c r="F1599" s="3"/>
      <c r="G1599" s="3"/>
    </row>
    <row r="1600" spans="3:7">
      <c r="C1600" s="3"/>
      <c r="D1600" s="3"/>
      <c r="E1600" s="3"/>
      <c r="F1600" s="3"/>
      <c r="G1600" s="3"/>
    </row>
    <row r="1601" spans="3:7">
      <c r="C1601" s="3"/>
      <c r="D1601" s="3"/>
      <c r="E1601" s="3"/>
      <c r="F1601" s="3"/>
      <c r="G1601" s="3"/>
    </row>
    <row r="1602" spans="3:7">
      <c r="C1602" s="3"/>
      <c r="D1602" s="3"/>
      <c r="E1602" s="3"/>
      <c r="F1602" s="3"/>
      <c r="G1602" s="3"/>
    </row>
    <row r="1603" spans="3:7">
      <c r="C1603" s="3"/>
      <c r="D1603" s="3"/>
      <c r="E1603" s="3"/>
      <c r="F1603" s="3"/>
      <c r="G1603" s="3"/>
    </row>
    <row r="1604" spans="3:7">
      <c r="C1604" s="3"/>
      <c r="D1604" s="3"/>
      <c r="E1604" s="3"/>
      <c r="F1604" s="3"/>
      <c r="G1604" s="3"/>
    </row>
    <row r="1605" spans="3:7">
      <c r="C1605" s="3"/>
      <c r="D1605" s="3"/>
      <c r="E1605" s="3"/>
      <c r="F1605" s="3"/>
      <c r="G1605" s="3"/>
    </row>
    <row r="1606" spans="3:7">
      <c r="C1606" s="3"/>
      <c r="D1606" s="3"/>
      <c r="E1606" s="3"/>
      <c r="F1606" s="3"/>
      <c r="G1606" s="3"/>
    </row>
    <row r="1607" spans="3:7">
      <c r="C1607" s="3"/>
      <c r="D1607" s="3"/>
      <c r="E1607" s="3"/>
      <c r="F1607" s="3"/>
      <c r="G1607" s="3"/>
    </row>
    <row r="1608" spans="3:7">
      <c r="C1608" s="3"/>
      <c r="D1608" s="3"/>
      <c r="E1608" s="3"/>
      <c r="F1608" s="3"/>
      <c r="G1608" s="3"/>
    </row>
    <row r="1609" spans="3:7">
      <c r="C1609" s="3"/>
      <c r="D1609" s="3"/>
      <c r="E1609" s="3"/>
      <c r="F1609" s="3"/>
      <c r="G1609" s="3"/>
    </row>
    <row r="1610" spans="3:7">
      <c r="C1610" s="3"/>
      <c r="D1610" s="3"/>
      <c r="E1610" s="3"/>
      <c r="F1610" s="3"/>
      <c r="G1610" s="3"/>
    </row>
    <row r="1611" spans="3:7">
      <c r="C1611" s="3"/>
      <c r="D1611" s="3"/>
      <c r="E1611" s="3"/>
      <c r="F1611" s="3"/>
      <c r="G1611" s="3"/>
    </row>
    <row r="1612" spans="3:7">
      <c r="C1612" s="3"/>
      <c r="D1612" s="3"/>
      <c r="E1612" s="3"/>
      <c r="F1612" s="3"/>
      <c r="G1612" s="3"/>
    </row>
    <row r="1613" spans="3:7">
      <c r="C1613" s="3"/>
      <c r="D1613" s="3"/>
      <c r="E1613" s="3"/>
      <c r="F1613" s="3"/>
      <c r="G1613" s="3"/>
    </row>
    <row r="1614" spans="3:7">
      <c r="C1614" s="3"/>
      <c r="D1614" s="3"/>
      <c r="E1614" s="3"/>
      <c r="F1614" s="3"/>
      <c r="G1614" s="3"/>
    </row>
    <row r="1615" spans="3:7">
      <c r="C1615" s="3"/>
      <c r="D1615" s="3"/>
      <c r="E1615" s="3"/>
      <c r="F1615" s="3"/>
      <c r="G1615" s="3"/>
    </row>
    <row r="1616" spans="3:7">
      <c r="C1616" s="3"/>
      <c r="D1616" s="3"/>
      <c r="E1616" s="3"/>
      <c r="F1616" s="3"/>
      <c r="G1616" s="3"/>
    </row>
    <row r="1617" spans="3:7">
      <c r="C1617" s="3"/>
      <c r="D1617" s="3"/>
      <c r="E1617" s="3"/>
      <c r="F1617" s="3"/>
      <c r="G1617" s="3"/>
    </row>
    <row r="1618" spans="3:7">
      <c r="C1618" s="3"/>
      <c r="D1618" s="3"/>
      <c r="E1618" s="3"/>
      <c r="F1618" s="3"/>
      <c r="G1618" s="3"/>
    </row>
    <row r="1619" spans="3:7">
      <c r="C1619" s="3"/>
      <c r="D1619" s="3"/>
      <c r="E1619" s="3"/>
      <c r="F1619" s="3"/>
      <c r="G1619" s="3"/>
    </row>
    <row r="1620" spans="3:7">
      <c r="C1620" s="3"/>
      <c r="D1620" s="3"/>
      <c r="E1620" s="3"/>
      <c r="F1620" s="3"/>
      <c r="G1620" s="3"/>
    </row>
    <row r="1621" spans="3:7">
      <c r="C1621" s="3"/>
      <c r="D1621" s="3"/>
      <c r="E1621" s="3"/>
      <c r="F1621" s="3"/>
      <c r="G1621" s="3"/>
    </row>
    <row r="1622" spans="3:7">
      <c r="C1622" s="3"/>
      <c r="D1622" s="3"/>
      <c r="E1622" s="3"/>
      <c r="F1622" s="3"/>
      <c r="G1622" s="3"/>
    </row>
    <row r="1623" spans="3:7">
      <c r="C1623" s="3"/>
      <c r="D1623" s="3"/>
      <c r="E1623" s="3"/>
      <c r="F1623" s="3"/>
      <c r="G1623" s="3"/>
    </row>
    <row r="1624" spans="3:7">
      <c r="C1624" s="3"/>
      <c r="D1624" s="3"/>
      <c r="E1624" s="3"/>
      <c r="F1624" s="3"/>
      <c r="G1624" s="3"/>
    </row>
    <row r="1625" spans="3:7">
      <c r="C1625" s="3"/>
      <c r="D1625" s="3"/>
      <c r="E1625" s="3"/>
      <c r="F1625" s="3"/>
      <c r="G1625" s="3"/>
    </row>
    <row r="1626" spans="3:7">
      <c r="C1626" s="3"/>
      <c r="D1626" s="3"/>
      <c r="E1626" s="3"/>
      <c r="F1626" s="3"/>
      <c r="G1626" s="3"/>
    </row>
    <row r="1627" spans="3:7">
      <c r="C1627" s="3"/>
      <c r="D1627" s="3"/>
      <c r="E1627" s="3"/>
      <c r="F1627" s="3"/>
      <c r="G1627" s="3"/>
    </row>
    <row r="1628" spans="3:7">
      <c r="C1628" s="3"/>
      <c r="D1628" s="3"/>
      <c r="E1628" s="3"/>
      <c r="F1628" s="3"/>
      <c r="G1628" s="3"/>
    </row>
    <row r="1629" spans="3:7">
      <c r="C1629" s="3"/>
      <c r="D1629" s="3"/>
      <c r="E1629" s="3"/>
      <c r="F1629" s="3"/>
      <c r="G1629" s="3"/>
    </row>
    <row r="1630" spans="3:7">
      <c r="C1630" s="3"/>
      <c r="D1630" s="3"/>
      <c r="E1630" s="3"/>
      <c r="F1630" s="3"/>
      <c r="G1630" s="3"/>
    </row>
    <row r="1631" spans="3:7">
      <c r="C1631" s="3"/>
      <c r="D1631" s="3"/>
      <c r="E1631" s="3"/>
      <c r="F1631" s="3"/>
      <c r="G1631" s="3"/>
    </row>
    <row r="1632" spans="3:7">
      <c r="C1632" s="3"/>
      <c r="D1632" s="3"/>
      <c r="E1632" s="3"/>
      <c r="F1632" s="3"/>
      <c r="G1632" s="3"/>
    </row>
    <row r="1633" spans="3:7">
      <c r="C1633" s="3"/>
      <c r="D1633" s="3"/>
      <c r="E1633" s="3"/>
      <c r="F1633" s="3"/>
      <c r="G1633" s="3"/>
    </row>
    <row r="1634" spans="3:7">
      <c r="C1634" s="3"/>
      <c r="D1634" s="3"/>
      <c r="E1634" s="3"/>
      <c r="F1634" s="3"/>
      <c r="G1634" s="3"/>
    </row>
    <row r="1635" spans="3:7">
      <c r="C1635" s="3"/>
      <c r="D1635" s="3"/>
      <c r="E1635" s="3"/>
      <c r="F1635" s="3"/>
      <c r="G1635" s="3"/>
    </row>
    <row r="1636" spans="3:7">
      <c r="C1636" s="3"/>
      <c r="D1636" s="3"/>
      <c r="E1636" s="3"/>
      <c r="F1636" s="3"/>
      <c r="G1636" s="3"/>
    </row>
    <row r="1637" spans="3:7">
      <c r="C1637" s="3"/>
      <c r="D1637" s="3"/>
      <c r="E1637" s="3"/>
      <c r="F1637" s="3"/>
      <c r="G1637" s="3"/>
    </row>
    <row r="1638" spans="3:7">
      <c r="C1638" s="3"/>
      <c r="D1638" s="3"/>
      <c r="E1638" s="3"/>
      <c r="F1638" s="3"/>
      <c r="G1638" s="3"/>
    </row>
    <row r="1639" spans="3:7">
      <c r="C1639" s="3"/>
      <c r="D1639" s="3"/>
      <c r="E1639" s="3"/>
      <c r="F1639" s="3"/>
      <c r="G1639" s="3"/>
    </row>
    <row r="1640" spans="3:7">
      <c r="C1640" s="3"/>
      <c r="D1640" s="3"/>
      <c r="E1640" s="3"/>
      <c r="F1640" s="3"/>
      <c r="G1640" s="3"/>
    </row>
    <row r="1641" spans="3:7">
      <c r="C1641" s="3"/>
      <c r="D1641" s="3"/>
      <c r="E1641" s="3"/>
      <c r="F1641" s="3"/>
      <c r="G1641" s="3"/>
    </row>
    <row r="1642" spans="3:7">
      <c r="C1642" s="3"/>
      <c r="D1642" s="3"/>
      <c r="E1642" s="3"/>
      <c r="F1642" s="3"/>
      <c r="G1642" s="3"/>
    </row>
    <row r="1643" spans="3:7">
      <c r="C1643" s="3"/>
      <c r="D1643" s="3"/>
      <c r="E1643" s="3"/>
      <c r="F1643" s="3"/>
      <c r="G1643" s="3"/>
    </row>
    <row r="1644" spans="3:7">
      <c r="C1644" s="3"/>
      <c r="D1644" s="3"/>
      <c r="E1644" s="3"/>
      <c r="F1644" s="3"/>
      <c r="G1644" s="3"/>
    </row>
    <row r="1645" spans="3:7">
      <c r="C1645" s="3"/>
      <c r="D1645" s="3"/>
      <c r="E1645" s="3"/>
      <c r="F1645" s="3"/>
      <c r="G1645" s="3"/>
    </row>
    <row r="1646" spans="3:7">
      <c r="C1646" s="3"/>
      <c r="D1646" s="3"/>
      <c r="E1646" s="3"/>
      <c r="F1646" s="3"/>
      <c r="G1646" s="3"/>
    </row>
    <row r="1647" spans="3:7">
      <c r="C1647" s="3"/>
      <c r="D1647" s="3"/>
      <c r="E1647" s="3"/>
      <c r="F1647" s="3"/>
      <c r="G1647" s="3"/>
    </row>
    <row r="1648" spans="3:7">
      <c r="C1648" s="3"/>
      <c r="D1648" s="3"/>
      <c r="E1648" s="3"/>
      <c r="F1648" s="3"/>
      <c r="G1648" s="3"/>
    </row>
    <row r="1649" spans="3:7">
      <c r="C1649" s="3"/>
      <c r="D1649" s="3"/>
      <c r="E1649" s="3"/>
      <c r="F1649" s="3"/>
      <c r="G1649" s="3"/>
    </row>
    <row r="1650" spans="3:7">
      <c r="C1650" s="3"/>
      <c r="D1650" s="3"/>
      <c r="E1650" s="3"/>
      <c r="F1650" s="3"/>
      <c r="G1650" s="3"/>
    </row>
    <row r="1651" spans="3:7">
      <c r="C1651" s="3"/>
      <c r="D1651" s="3"/>
      <c r="E1651" s="3"/>
      <c r="F1651" s="3"/>
      <c r="G1651" s="3"/>
    </row>
    <row r="1652" spans="3:7">
      <c r="C1652" s="3"/>
      <c r="D1652" s="3"/>
      <c r="E1652" s="3"/>
      <c r="F1652" s="3"/>
      <c r="G1652" s="3"/>
    </row>
    <row r="1653" spans="3:7">
      <c r="C1653" s="3"/>
      <c r="D1653" s="3"/>
      <c r="E1653" s="3"/>
      <c r="F1653" s="3"/>
      <c r="G1653" s="3"/>
    </row>
    <row r="1654" spans="3:7">
      <c r="C1654" s="3"/>
      <c r="D1654" s="3"/>
      <c r="E1654" s="3"/>
      <c r="F1654" s="3"/>
      <c r="G1654" s="3"/>
    </row>
    <row r="1655" spans="3:7">
      <c r="C1655" s="3"/>
      <c r="D1655" s="3"/>
      <c r="E1655" s="3"/>
      <c r="F1655" s="3"/>
      <c r="G1655" s="3"/>
    </row>
    <row r="1656" spans="3:7">
      <c r="C1656" s="3"/>
      <c r="D1656" s="3"/>
      <c r="E1656" s="3"/>
      <c r="F1656" s="3"/>
      <c r="G1656" s="3"/>
    </row>
    <row r="1657" spans="3:7">
      <c r="C1657" s="3"/>
      <c r="D1657" s="3"/>
      <c r="E1657" s="3"/>
      <c r="F1657" s="3"/>
      <c r="G1657" s="3"/>
    </row>
    <row r="1658" spans="3:7">
      <c r="C1658" s="3"/>
      <c r="D1658" s="3"/>
      <c r="E1658" s="3"/>
      <c r="F1658" s="3"/>
      <c r="G1658" s="3"/>
    </row>
    <row r="1659" spans="3:7">
      <c r="C1659" s="3"/>
      <c r="D1659" s="3"/>
      <c r="E1659" s="3"/>
      <c r="F1659" s="3"/>
      <c r="G1659" s="3"/>
    </row>
    <row r="1660" spans="3:7">
      <c r="C1660" s="3"/>
      <c r="D1660" s="3"/>
      <c r="E1660" s="3"/>
      <c r="F1660" s="3"/>
      <c r="G1660" s="3"/>
    </row>
    <row r="1661" spans="3:7">
      <c r="C1661" s="3"/>
      <c r="D1661" s="3"/>
      <c r="E1661" s="3"/>
      <c r="F1661" s="3"/>
      <c r="G1661" s="3"/>
    </row>
    <row r="1662" spans="3:7">
      <c r="C1662" s="3"/>
      <c r="D1662" s="3"/>
      <c r="E1662" s="3"/>
      <c r="F1662" s="3"/>
      <c r="G1662" s="3"/>
    </row>
    <row r="1663" spans="3:7">
      <c r="C1663" s="3"/>
      <c r="D1663" s="3"/>
      <c r="E1663" s="3"/>
      <c r="F1663" s="3"/>
      <c r="G1663" s="3"/>
    </row>
    <row r="1664" spans="3:7">
      <c r="C1664" s="3"/>
      <c r="D1664" s="3"/>
      <c r="E1664" s="3"/>
      <c r="F1664" s="3"/>
      <c r="G1664" s="3"/>
    </row>
    <row r="1665" spans="3:7">
      <c r="C1665" s="3"/>
      <c r="D1665" s="3"/>
      <c r="E1665" s="3"/>
      <c r="F1665" s="3"/>
      <c r="G1665" s="3"/>
    </row>
    <row r="1666" spans="3:7">
      <c r="C1666" s="3"/>
      <c r="D1666" s="3"/>
      <c r="E1666" s="3"/>
      <c r="F1666" s="3"/>
      <c r="G1666" s="3"/>
    </row>
    <row r="1667" spans="3:7">
      <c r="C1667" s="3"/>
      <c r="D1667" s="3"/>
      <c r="E1667" s="3"/>
      <c r="F1667" s="3"/>
      <c r="G1667" s="3"/>
    </row>
    <row r="1668" spans="3:7">
      <c r="C1668" s="3"/>
      <c r="D1668" s="3"/>
      <c r="E1668" s="3"/>
      <c r="F1668" s="3"/>
      <c r="G1668" s="3"/>
    </row>
    <row r="1669" spans="3:7">
      <c r="C1669" s="3"/>
      <c r="D1669" s="3"/>
      <c r="E1669" s="3"/>
      <c r="F1669" s="3"/>
      <c r="G1669" s="3"/>
    </row>
    <row r="1670" spans="3:7">
      <c r="C1670" s="3"/>
      <c r="D1670" s="3"/>
      <c r="E1670" s="3"/>
      <c r="F1670" s="3"/>
      <c r="G1670" s="3"/>
    </row>
    <row r="1671" spans="3:7">
      <c r="C1671" s="3"/>
      <c r="D1671" s="3"/>
      <c r="E1671" s="3"/>
      <c r="F1671" s="3"/>
      <c r="G1671" s="3"/>
    </row>
    <row r="1672" spans="3:7">
      <c r="C1672" s="3"/>
      <c r="D1672" s="3"/>
      <c r="E1672" s="3"/>
      <c r="F1672" s="3"/>
      <c r="G1672" s="3"/>
    </row>
    <row r="1673" spans="3:7">
      <c r="C1673" s="3"/>
      <c r="D1673" s="3"/>
      <c r="E1673" s="3"/>
      <c r="F1673" s="3"/>
      <c r="G1673" s="3"/>
    </row>
    <row r="1674" spans="3:7">
      <c r="C1674" s="3"/>
      <c r="D1674" s="3"/>
      <c r="E1674" s="3"/>
      <c r="F1674" s="3"/>
      <c r="G1674" s="3"/>
    </row>
    <row r="1675" spans="3:7">
      <c r="C1675" s="3"/>
      <c r="D1675" s="3"/>
      <c r="E1675" s="3"/>
      <c r="F1675" s="3"/>
      <c r="G1675" s="3"/>
    </row>
    <row r="1676" spans="3:7">
      <c r="C1676" s="3"/>
      <c r="D1676" s="3"/>
      <c r="E1676" s="3"/>
      <c r="F1676" s="3"/>
      <c r="G1676" s="3"/>
    </row>
    <row r="1677" spans="3:7">
      <c r="C1677" s="3"/>
      <c r="D1677" s="3"/>
      <c r="E1677" s="3"/>
      <c r="F1677" s="3"/>
      <c r="G1677" s="3"/>
    </row>
    <row r="1678" spans="3:7">
      <c r="C1678" s="3"/>
      <c r="D1678" s="3"/>
      <c r="E1678" s="3"/>
      <c r="F1678" s="3"/>
      <c r="G1678" s="3"/>
    </row>
    <row r="1679" spans="3:7">
      <c r="C1679" s="3"/>
      <c r="D1679" s="3"/>
      <c r="E1679" s="3"/>
      <c r="F1679" s="3"/>
      <c r="G1679" s="3"/>
    </row>
    <row r="1680" spans="3:7">
      <c r="C1680" s="3"/>
      <c r="D1680" s="3"/>
      <c r="E1680" s="3"/>
      <c r="F1680" s="3"/>
      <c r="G1680" s="3"/>
    </row>
    <row r="1681" spans="3:7">
      <c r="C1681" s="3"/>
      <c r="D1681" s="3"/>
      <c r="E1681" s="3"/>
      <c r="F1681" s="3"/>
      <c r="G1681" s="3"/>
    </row>
    <row r="1682" spans="3:7">
      <c r="C1682" s="3"/>
      <c r="D1682" s="3"/>
      <c r="E1682" s="3"/>
      <c r="F1682" s="3"/>
      <c r="G1682" s="3"/>
    </row>
    <row r="1683" spans="3:7">
      <c r="C1683" s="3"/>
      <c r="D1683" s="3"/>
      <c r="E1683" s="3"/>
      <c r="F1683" s="3"/>
      <c r="G1683" s="3"/>
    </row>
    <row r="1684" spans="3:7">
      <c r="C1684" s="3"/>
      <c r="D1684" s="3"/>
      <c r="E1684" s="3"/>
      <c r="F1684" s="3"/>
      <c r="G1684" s="3"/>
    </row>
    <row r="1685" spans="3:7">
      <c r="C1685" s="3"/>
      <c r="D1685" s="3"/>
      <c r="E1685" s="3"/>
      <c r="F1685" s="3"/>
      <c r="G1685" s="3"/>
    </row>
    <row r="1686" spans="3:7">
      <c r="C1686" s="3"/>
      <c r="D1686" s="3"/>
      <c r="E1686" s="3"/>
      <c r="F1686" s="3"/>
      <c r="G1686" s="3"/>
    </row>
    <row r="1687" spans="3:7">
      <c r="C1687" s="3"/>
      <c r="D1687" s="3"/>
      <c r="E1687" s="3"/>
      <c r="F1687" s="3"/>
      <c r="G1687" s="3"/>
    </row>
    <row r="1688" spans="3:7">
      <c r="C1688" s="3"/>
      <c r="D1688" s="3"/>
      <c r="E1688" s="3"/>
      <c r="F1688" s="3"/>
      <c r="G1688" s="3"/>
    </row>
    <row r="1689" spans="3:7">
      <c r="C1689" s="3"/>
      <c r="D1689" s="3"/>
      <c r="E1689" s="3"/>
      <c r="F1689" s="3"/>
      <c r="G1689" s="3"/>
    </row>
    <row r="1690" spans="3:7">
      <c r="C1690" s="3"/>
      <c r="D1690" s="3"/>
      <c r="E1690" s="3"/>
      <c r="F1690" s="3"/>
      <c r="G1690" s="3"/>
    </row>
    <row r="1691" spans="3:7">
      <c r="C1691" s="3"/>
      <c r="D1691" s="3"/>
      <c r="E1691" s="3"/>
      <c r="F1691" s="3"/>
      <c r="G1691" s="3"/>
    </row>
    <row r="1692" spans="3:7">
      <c r="C1692" s="3"/>
      <c r="D1692" s="3"/>
      <c r="E1692" s="3"/>
      <c r="F1692" s="3"/>
      <c r="G1692" s="3"/>
    </row>
    <row r="1693" spans="3:7">
      <c r="C1693" s="3"/>
      <c r="D1693" s="3"/>
      <c r="E1693" s="3"/>
      <c r="F1693" s="3"/>
      <c r="G1693" s="3"/>
    </row>
    <row r="1694" spans="3:7">
      <c r="C1694" s="3"/>
      <c r="D1694" s="3"/>
      <c r="E1694" s="3"/>
      <c r="F1694" s="3"/>
      <c r="G1694" s="3"/>
    </row>
    <row r="1695" spans="3:7">
      <c r="C1695" s="3"/>
      <c r="D1695" s="3"/>
      <c r="E1695" s="3"/>
      <c r="F1695" s="3"/>
      <c r="G1695" s="3"/>
    </row>
    <row r="1696" spans="3:7">
      <c r="C1696" s="3"/>
      <c r="D1696" s="3"/>
      <c r="E1696" s="3"/>
      <c r="F1696" s="3"/>
      <c r="G1696" s="3"/>
    </row>
    <row r="1697" spans="3:7">
      <c r="C1697" s="3"/>
      <c r="D1697" s="3"/>
      <c r="E1697" s="3"/>
      <c r="F1697" s="3"/>
      <c r="G1697" s="3"/>
    </row>
    <row r="1698" spans="3:7">
      <c r="C1698" s="3"/>
      <c r="D1698" s="3"/>
      <c r="E1698" s="3"/>
      <c r="F1698" s="3"/>
      <c r="G1698" s="3"/>
    </row>
    <row r="1699" spans="3:7">
      <c r="C1699" s="3"/>
      <c r="D1699" s="3"/>
      <c r="E1699" s="3"/>
      <c r="F1699" s="3"/>
      <c r="G1699" s="3"/>
    </row>
    <row r="1700" spans="3:7">
      <c r="C1700" s="3"/>
      <c r="D1700" s="3"/>
      <c r="E1700" s="3"/>
      <c r="F1700" s="3"/>
      <c r="G1700" s="3"/>
    </row>
    <row r="1701" spans="3:7">
      <c r="C1701" s="3"/>
      <c r="D1701" s="3"/>
      <c r="E1701" s="3"/>
      <c r="F1701" s="3"/>
      <c r="G1701" s="3"/>
    </row>
    <row r="1702" spans="3:7">
      <c r="C1702" s="3"/>
      <c r="D1702" s="3"/>
      <c r="E1702" s="3"/>
      <c r="F1702" s="3"/>
      <c r="G1702" s="3"/>
    </row>
    <row r="1703" spans="3:7">
      <c r="C1703" s="3"/>
      <c r="D1703" s="3"/>
      <c r="E1703" s="3"/>
      <c r="F1703" s="3"/>
      <c r="G1703" s="3"/>
    </row>
    <row r="1704" spans="3:7">
      <c r="C1704" s="3"/>
      <c r="D1704" s="3"/>
      <c r="E1704" s="3"/>
      <c r="F1704" s="3"/>
      <c r="G1704" s="3"/>
    </row>
    <row r="1705" spans="3:7">
      <c r="C1705" s="3"/>
      <c r="D1705" s="3"/>
      <c r="E1705" s="3"/>
      <c r="F1705" s="3"/>
      <c r="G1705" s="3"/>
    </row>
    <row r="1706" spans="3:7">
      <c r="C1706" s="3"/>
      <c r="D1706" s="3"/>
      <c r="E1706" s="3"/>
      <c r="F1706" s="3"/>
      <c r="G1706" s="3"/>
    </row>
    <row r="1707" spans="3:7">
      <c r="C1707" s="3"/>
      <c r="D1707" s="3"/>
      <c r="E1707" s="3"/>
      <c r="F1707" s="3"/>
      <c r="G1707" s="3"/>
    </row>
    <row r="1708" spans="3:7">
      <c r="C1708" s="3"/>
      <c r="D1708" s="3"/>
      <c r="E1708" s="3"/>
      <c r="F1708" s="3"/>
      <c r="G1708" s="3"/>
    </row>
    <row r="1709" spans="3:7">
      <c r="C1709" s="3"/>
      <c r="D1709" s="3"/>
      <c r="E1709" s="3"/>
      <c r="F1709" s="3"/>
      <c r="G1709" s="3"/>
    </row>
    <row r="1710" spans="3:7">
      <c r="C1710" s="3"/>
      <c r="D1710" s="3"/>
      <c r="E1710" s="3"/>
      <c r="F1710" s="3"/>
      <c r="G1710" s="3"/>
    </row>
    <row r="1711" spans="3:7">
      <c r="C1711" s="3"/>
      <c r="D1711" s="3"/>
      <c r="E1711" s="3"/>
      <c r="F1711" s="3"/>
      <c r="G1711" s="3"/>
    </row>
    <row r="1712" spans="3:7">
      <c r="C1712" s="3"/>
      <c r="D1712" s="3"/>
      <c r="E1712" s="3"/>
      <c r="F1712" s="3"/>
      <c r="G1712" s="3"/>
    </row>
    <row r="1713" spans="3:7">
      <c r="C1713" s="3"/>
      <c r="D1713" s="3"/>
      <c r="E1713" s="3"/>
      <c r="F1713" s="3"/>
      <c r="G1713" s="3"/>
    </row>
    <row r="1714" spans="3:7">
      <c r="C1714" s="3"/>
      <c r="D1714" s="3"/>
      <c r="E1714" s="3"/>
      <c r="F1714" s="3"/>
      <c r="G1714" s="3"/>
    </row>
    <row r="1715" spans="3:7">
      <c r="C1715" s="3"/>
      <c r="D1715" s="3"/>
      <c r="E1715" s="3"/>
      <c r="F1715" s="3"/>
      <c r="G1715" s="3"/>
    </row>
    <row r="1716" spans="3:7">
      <c r="C1716" s="3"/>
      <c r="D1716" s="3"/>
      <c r="E1716" s="3"/>
      <c r="F1716" s="3"/>
      <c r="G1716" s="3"/>
    </row>
    <row r="1717" spans="3:7">
      <c r="C1717" s="3"/>
      <c r="D1717" s="3"/>
      <c r="E1717" s="3"/>
      <c r="F1717" s="3"/>
      <c r="G1717" s="3"/>
    </row>
    <row r="1718" spans="3:7">
      <c r="C1718" s="3"/>
      <c r="D1718" s="3"/>
      <c r="E1718" s="3"/>
      <c r="F1718" s="3"/>
      <c r="G1718" s="3"/>
    </row>
    <row r="1719" spans="3:7">
      <c r="C1719" s="3"/>
      <c r="D1719" s="3"/>
      <c r="E1719" s="3"/>
      <c r="F1719" s="3"/>
      <c r="G1719" s="3"/>
    </row>
    <row r="1720" spans="3:7">
      <c r="C1720" s="3"/>
      <c r="D1720" s="3"/>
      <c r="E1720" s="3"/>
      <c r="F1720" s="3"/>
      <c r="G1720" s="3"/>
    </row>
    <row r="1721" spans="3:7">
      <c r="C1721" s="3"/>
      <c r="D1721" s="3"/>
      <c r="E1721" s="3"/>
      <c r="F1721" s="3"/>
      <c r="G1721" s="3"/>
    </row>
    <row r="1722" spans="3:7">
      <c r="C1722" s="3"/>
      <c r="D1722" s="3"/>
      <c r="E1722" s="3"/>
      <c r="F1722" s="3"/>
      <c r="G1722" s="3"/>
    </row>
    <row r="1723" spans="3:7">
      <c r="C1723" s="3"/>
      <c r="D1723" s="3"/>
      <c r="E1723" s="3"/>
      <c r="F1723" s="3"/>
      <c r="G1723" s="3"/>
    </row>
    <row r="1724" spans="3:7">
      <c r="C1724" s="3"/>
      <c r="D1724" s="3"/>
      <c r="E1724" s="3"/>
      <c r="F1724" s="3"/>
      <c r="G1724" s="3"/>
    </row>
    <row r="1725" spans="3:7">
      <c r="C1725" s="3"/>
      <c r="D1725" s="3"/>
      <c r="E1725" s="3"/>
      <c r="F1725" s="3"/>
      <c r="G1725" s="3"/>
    </row>
    <row r="1726" spans="3:7">
      <c r="C1726" s="3"/>
      <c r="D1726" s="3"/>
      <c r="E1726" s="3"/>
      <c r="F1726" s="3"/>
      <c r="G1726" s="3"/>
    </row>
    <row r="1727" spans="3:7">
      <c r="C1727" s="3"/>
      <c r="D1727" s="3"/>
      <c r="E1727" s="3"/>
      <c r="F1727" s="3"/>
      <c r="G1727" s="3"/>
    </row>
    <row r="1728" spans="3:7">
      <c r="C1728" s="3"/>
      <c r="D1728" s="3"/>
      <c r="E1728" s="3"/>
      <c r="F1728" s="3"/>
      <c r="G1728" s="3"/>
    </row>
    <row r="1729" spans="3:7">
      <c r="C1729" s="3"/>
      <c r="D1729" s="3"/>
      <c r="E1729" s="3"/>
      <c r="F1729" s="3"/>
      <c r="G1729" s="3"/>
    </row>
    <row r="1730" spans="3:7">
      <c r="C1730" s="3"/>
      <c r="D1730" s="3"/>
      <c r="E1730" s="3"/>
      <c r="F1730" s="3"/>
      <c r="G1730" s="3"/>
    </row>
    <row r="1731" spans="3:7">
      <c r="C1731" s="3"/>
      <c r="D1731" s="3"/>
      <c r="E1731" s="3"/>
      <c r="F1731" s="3"/>
      <c r="G1731" s="3"/>
    </row>
    <row r="1732" spans="3:7">
      <c r="C1732" s="3"/>
      <c r="D1732" s="3"/>
      <c r="E1732" s="3"/>
      <c r="F1732" s="3"/>
      <c r="G1732" s="3"/>
    </row>
    <row r="1733" spans="3:7">
      <c r="C1733" s="3"/>
      <c r="D1733" s="3"/>
      <c r="E1733" s="3"/>
      <c r="F1733" s="3"/>
      <c r="G1733" s="3"/>
    </row>
    <row r="1734" spans="3:7">
      <c r="C1734" s="3"/>
      <c r="D1734" s="3"/>
      <c r="E1734" s="3"/>
      <c r="F1734" s="3"/>
      <c r="G1734" s="3"/>
    </row>
    <row r="1735" spans="3:7">
      <c r="C1735" s="3"/>
      <c r="D1735" s="3"/>
      <c r="E1735" s="3"/>
      <c r="F1735" s="3"/>
      <c r="G1735" s="3"/>
    </row>
    <row r="1736" spans="3:7">
      <c r="C1736" s="3"/>
      <c r="D1736" s="3"/>
      <c r="E1736" s="3"/>
      <c r="F1736" s="3"/>
      <c r="G1736" s="3"/>
    </row>
    <row r="1737" spans="3:7">
      <c r="C1737" s="3"/>
      <c r="D1737" s="3"/>
      <c r="E1737" s="3"/>
      <c r="F1737" s="3"/>
      <c r="G1737" s="3"/>
    </row>
    <row r="1738" spans="3:7">
      <c r="C1738" s="3"/>
      <c r="D1738" s="3"/>
      <c r="E1738" s="3"/>
      <c r="F1738" s="3"/>
      <c r="G1738" s="3"/>
    </row>
    <row r="1739" spans="3:7">
      <c r="C1739" s="3"/>
      <c r="D1739" s="3"/>
      <c r="E1739" s="3"/>
      <c r="F1739" s="3"/>
      <c r="G1739" s="3"/>
    </row>
    <row r="1740" spans="3:7">
      <c r="C1740" s="3"/>
      <c r="D1740" s="3"/>
      <c r="E1740" s="3"/>
      <c r="F1740" s="3"/>
      <c r="G1740" s="3"/>
    </row>
    <row r="1741" spans="3:7">
      <c r="C1741" s="3"/>
      <c r="D1741" s="3"/>
      <c r="E1741" s="3"/>
      <c r="F1741" s="3"/>
      <c r="G1741" s="3"/>
    </row>
    <row r="1742" spans="3:7">
      <c r="C1742" s="3"/>
      <c r="D1742" s="3"/>
      <c r="E1742" s="3"/>
      <c r="F1742" s="3"/>
      <c r="G1742" s="3"/>
    </row>
    <row r="1743" spans="3:7">
      <c r="C1743" s="3"/>
      <c r="D1743" s="3"/>
      <c r="E1743" s="3"/>
      <c r="F1743" s="3"/>
      <c r="G1743" s="3"/>
    </row>
    <row r="1744" spans="3:7">
      <c r="C1744" s="3"/>
      <c r="D1744" s="3"/>
      <c r="E1744" s="3"/>
      <c r="F1744" s="3"/>
      <c r="G1744" s="3"/>
    </row>
    <row r="1745" spans="3:7">
      <c r="C1745" s="3"/>
      <c r="D1745" s="3"/>
      <c r="E1745" s="3"/>
      <c r="F1745" s="3"/>
      <c r="G1745" s="3"/>
    </row>
    <row r="1746" spans="3:7">
      <c r="C1746" s="3"/>
      <c r="D1746" s="3"/>
      <c r="E1746" s="3"/>
      <c r="F1746" s="3"/>
      <c r="G1746" s="3"/>
    </row>
    <row r="1747" spans="3:7">
      <c r="C1747" s="3"/>
      <c r="D1747" s="3"/>
      <c r="E1747" s="3"/>
      <c r="F1747" s="3"/>
      <c r="G1747" s="3"/>
    </row>
    <row r="1748" spans="3:7">
      <c r="C1748" s="3"/>
      <c r="D1748" s="3"/>
      <c r="E1748" s="3"/>
      <c r="F1748" s="3"/>
      <c r="G1748" s="3"/>
    </row>
    <row r="1749" spans="3:7">
      <c r="C1749" s="3"/>
      <c r="D1749" s="3"/>
      <c r="E1749" s="3"/>
      <c r="F1749" s="3"/>
      <c r="G1749" s="3"/>
    </row>
    <row r="1750" spans="3:7">
      <c r="C1750" s="3"/>
      <c r="D1750" s="3"/>
      <c r="E1750" s="3"/>
      <c r="F1750" s="3"/>
      <c r="G1750" s="3"/>
    </row>
    <row r="1751" spans="3:7">
      <c r="C1751" s="3"/>
      <c r="D1751" s="3"/>
      <c r="E1751" s="3"/>
      <c r="F1751" s="3"/>
      <c r="G1751" s="3"/>
    </row>
    <row r="1752" spans="3:7">
      <c r="C1752" s="3"/>
      <c r="D1752" s="3"/>
      <c r="E1752" s="3"/>
      <c r="F1752" s="3"/>
      <c r="G1752" s="3"/>
    </row>
    <row r="1753" spans="3:7">
      <c r="C1753" s="3"/>
      <c r="D1753" s="3"/>
      <c r="E1753" s="3"/>
      <c r="F1753" s="3"/>
      <c r="G1753" s="3"/>
    </row>
    <row r="1754" spans="3:7">
      <c r="C1754" s="3"/>
      <c r="D1754" s="3"/>
      <c r="E1754" s="3"/>
      <c r="F1754" s="3"/>
      <c r="G1754" s="3"/>
    </row>
    <row r="1755" spans="3:7">
      <c r="C1755" s="3"/>
      <c r="D1755" s="3"/>
      <c r="E1755" s="3"/>
      <c r="F1755" s="3"/>
      <c r="G1755" s="3"/>
    </row>
    <row r="1756" spans="3:7">
      <c r="C1756" s="3"/>
      <c r="D1756" s="3"/>
      <c r="E1756" s="3"/>
      <c r="F1756" s="3"/>
      <c r="G1756" s="3"/>
    </row>
    <row r="1757" spans="3:7">
      <c r="C1757" s="3"/>
      <c r="D1757" s="3"/>
      <c r="E1757" s="3"/>
      <c r="F1757" s="3"/>
      <c r="G1757" s="3"/>
    </row>
    <row r="1758" spans="3:7">
      <c r="C1758" s="3"/>
      <c r="D1758" s="3"/>
      <c r="E1758" s="3"/>
      <c r="F1758" s="3"/>
      <c r="G1758" s="3"/>
    </row>
    <row r="1759" spans="3:7">
      <c r="C1759" s="3"/>
      <c r="D1759" s="3"/>
      <c r="E1759" s="3"/>
      <c r="F1759" s="3"/>
      <c r="G1759" s="3"/>
    </row>
    <row r="1760" spans="3:7">
      <c r="C1760" s="3"/>
      <c r="D1760" s="3"/>
      <c r="E1760" s="3"/>
      <c r="F1760" s="3"/>
      <c r="G1760" s="3"/>
    </row>
    <row r="1761" spans="3:7">
      <c r="C1761" s="3"/>
      <c r="D1761" s="3"/>
      <c r="E1761" s="3"/>
      <c r="F1761" s="3"/>
      <c r="G1761" s="3"/>
    </row>
    <row r="1762" spans="3:7">
      <c r="C1762" s="3"/>
      <c r="D1762" s="3"/>
      <c r="E1762" s="3"/>
      <c r="F1762" s="3"/>
      <c r="G1762" s="3"/>
    </row>
    <row r="1763" spans="3:7">
      <c r="C1763" s="3"/>
      <c r="D1763" s="3"/>
      <c r="E1763" s="3"/>
      <c r="F1763" s="3"/>
      <c r="G1763" s="3"/>
    </row>
    <row r="1764" spans="3:7">
      <c r="C1764" s="3"/>
      <c r="D1764" s="3"/>
      <c r="E1764" s="3"/>
      <c r="F1764" s="3"/>
      <c r="G1764" s="3"/>
    </row>
    <row r="1765" spans="3:7">
      <c r="C1765" s="3"/>
      <c r="D1765" s="3"/>
      <c r="E1765" s="3"/>
      <c r="F1765" s="3"/>
      <c r="G1765" s="3"/>
    </row>
    <row r="1766" spans="3:7">
      <c r="C1766" s="3"/>
      <c r="D1766" s="3"/>
      <c r="E1766" s="3"/>
      <c r="F1766" s="3"/>
      <c r="G1766" s="3"/>
    </row>
    <row r="1767" spans="3:7">
      <c r="C1767" s="3"/>
      <c r="D1767" s="3"/>
      <c r="E1767" s="3"/>
      <c r="F1767" s="3"/>
      <c r="G1767" s="3"/>
    </row>
    <row r="1768" spans="3:7">
      <c r="C1768" s="3"/>
      <c r="D1768" s="3"/>
      <c r="E1768" s="3"/>
      <c r="F1768" s="3"/>
      <c r="G1768" s="3"/>
    </row>
    <row r="1769" spans="3:7">
      <c r="C1769" s="3"/>
      <c r="D1769" s="3"/>
      <c r="E1769" s="3"/>
      <c r="F1769" s="3"/>
      <c r="G1769" s="3"/>
    </row>
    <row r="1770" spans="3:7">
      <c r="C1770" s="3"/>
      <c r="D1770" s="3"/>
      <c r="E1770" s="3"/>
      <c r="F1770" s="3"/>
      <c r="G1770" s="3"/>
    </row>
    <row r="1771" spans="3:7">
      <c r="C1771" s="3"/>
      <c r="D1771" s="3"/>
      <c r="E1771" s="3"/>
      <c r="F1771" s="3"/>
      <c r="G1771" s="3"/>
    </row>
    <row r="1772" spans="3:7">
      <c r="C1772" s="3"/>
      <c r="D1772" s="3"/>
      <c r="E1772" s="3"/>
      <c r="F1772" s="3"/>
      <c r="G1772" s="3"/>
    </row>
    <row r="1773" spans="3:7">
      <c r="C1773" s="3"/>
      <c r="D1773" s="3"/>
      <c r="E1773" s="3"/>
      <c r="F1773" s="3"/>
      <c r="G1773" s="3"/>
    </row>
    <row r="1774" spans="3:7">
      <c r="C1774" s="3"/>
      <c r="D1774" s="3"/>
      <c r="E1774" s="3"/>
      <c r="F1774" s="3"/>
      <c r="G1774" s="3"/>
    </row>
    <row r="1775" spans="3:7">
      <c r="C1775" s="3"/>
      <c r="D1775" s="3"/>
      <c r="E1775" s="3"/>
      <c r="F1775" s="3"/>
      <c r="G1775" s="3"/>
    </row>
    <row r="1776" spans="3:7">
      <c r="C1776" s="3"/>
      <c r="D1776" s="3"/>
      <c r="E1776" s="3"/>
      <c r="F1776" s="3"/>
      <c r="G1776" s="3"/>
    </row>
    <row r="1777" spans="3:7">
      <c r="C1777" s="3"/>
      <c r="D1777" s="3"/>
      <c r="E1777" s="3"/>
      <c r="F1777" s="3"/>
      <c r="G1777" s="3"/>
    </row>
    <row r="1778" spans="3:7">
      <c r="C1778" s="3"/>
      <c r="D1778" s="3"/>
      <c r="E1778" s="3"/>
      <c r="F1778" s="3"/>
      <c r="G1778" s="3"/>
    </row>
    <row r="1779" spans="3:7">
      <c r="C1779" s="3"/>
      <c r="D1779" s="3"/>
      <c r="E1779" s="3"/>
      <c r="F1779" s="3"/>
      <c r="G1779" s="3"/>
    </row>
    <row r="1780" spans="3:7">
      <c r="C1780" s="3"/>
      <c r="D1780" s="3"/>
      <c r="E1780" s="3"/>
      <c r="F1780" s="3"/>
      <c r="G1780" s="3"/>
    </row>
    <row r="1781" spans="3:7">
      <c r="C1781" s="3"/>
      <c r="D1781" s="3"/>
      <c r="E1781" s="3"/>
      <c r="F1781" s="3"/>
      <c r="G1781" s="3"/>
    </row>
    <row r="1782" spans="3:7">
      <c r="C1782" s="3"/>
      <c r="D1782" s="3"/>
      <c r="E1782" s="3"/>
      <c r="F1782" s="3"/>
      <c r="G1782" s="3"/>
    </row>
    <row r="1783" spans="3:7">
      <c r="C1783" s="3"/>
      <c r="D1783" s="3"/>
      <c r="E1783" s="3"/>
      <c r="F1783" s="3"/>
      <c r="G1783" s="3"/>
    </row>
    <row r="1784" spans="3:7">
      <c r="C1784" s="3"/>
      <c r="D1784" s="3"/>
      <c r="E1784" s="3"/>
      <c r="F1784" s="3"/>
      <c r="G1784" s="3"/>
    </row>
    <row r="1785" spans="3:7">
      <c r="C1785" s="3"/>
      <c r="D1785" s="3"/>
      <c r="E1785" s="3"/>
      <c r="F1785" s="3"/>
      <c r="G1785" s="3"/>
    </row>
    <row r="1786" spans="3:7">
      <c r="C1786" s="3"/>
      <c r="D1786" s="3"/>
      <c r="E1786" s="3"/>
      <c r="F1786" s="3"/>
      <c r="G1786" s="3"/>
    </row>
    <row r="1787" spans="3:7">
      <c r="C1787" s="3"/>
      <c r="D1787" s="3"/>
      <c r="E1787" s="3"/>
      <c r="F1787" s="3"/>
      <c r="G1787" s="3"/>
    </row>
    <row r="1788" spans="3:7">
      <c r="C1788" s="3"/>
      <c r="D1788" s="3"/>
      <c r="E1788" s="3"/>
      <c r="F1788" s="3"/>
      <c r="G1788" s="3"/>
    </row>
    <row r="1789" spans="3:7">
      <c r="C1789" s="3"/>
      <c r="D1789" s="3"/>
      <c r="E1789" s="3"/>
      <c r="F1789" s="3"/>
      <c r="G1789" s="3"/>
    </row>
    <row r="1790" spans="3:7">
      <c r="C1790" s="3"/>
      <c r="D1790" s="3"/>
      <c r="E1790" s="3"/>
      <c r="F1790" s="3"/>
      <c r="G1790" s="3"/>
    </row>
    <row r="1791" spans="3:7">
      <c r="C1791" s="3"/>
      <c r="D1791" s="3"/>
      <c r="E1791" s="3"/>
      <c r="F1791" s="3"/>
      <c r="G1791" s="3"/>
    </row>
    <row r="1792" spans="3:7">
      <c r="C1792" s="3"/>
      <c r="D1792" s="3"/>
      <c r="E1792" s="3"/>
      <c r="F1792" s="3"/>
      <c r="G1792" s="3"/>
    </row>
    <row r="1793" spans="3:7">
      <c r="C1793" s="3"/>
      <c r="D1793" s="3"/>
      <c r="E1793" s="3"/>
      <c r="F1793" s="3"/>
      <c r="G1793" s="3"/>
    </row>
    <row r="1794" spans="3:7">
      <c r="C1794" s="3"/>
      <c r="D1794" s="3"/>
      <c r="E1794" s="3"/>
      <c r="F1794" s="3"/>
      <c r="G1794" s="3"/>
    </row>
    <row r="1795" spans="3:7">
      <c r="C1795" s="3"/>
      <c r="D1795" s="3"/>
      <c r="E1795" s="3"/>
      <c r="F1795" s="3"/>
      <c r="G1795" s="3"/>
    </row>
    <row r="1796" spans="3:7">
      <c r="C1796" s="3"/>
      <c r="D1796" s="3"/>
      <c r="E1796" s="3"/>
      <c r="F1796" s="3"/>
      <c r="G1796" s="3"/>
    </row>
    <row r="1797" spans="3:7">
      <c r="C1797" s="3"/>
      <c r="D1797" s="3"/>
      <c r="E1797" s="3"/>
      <c r="F1797" s="3"/>
      <c r="G1797" s="3"/>
    </row>
  </sheetData>
  <mergeCells count="95">
    <mergeCell ref="A25:A26"/>
    <mergeCell ref="B25:B26"/>
    <mergeCell ref="C25:C26"/>
    <mergeCell ref="T25:W25"/>
    <mergeCell ref="X25:AF25"/>
    <mergeCell ref="F25:F26"/>
    <mergeCell ref="G25:G26"/>
    <mergeCell ref="A46:A47"/>
    <mergeCell ref="B46:B47"/>
    <mergeCell ref="C46:C47"/>
    <mergeCell ref="T46:W46"/>
    <mergeCell ref="X46:AF46"/>
    <mergeCell ref="F46:F47"/>
    <mergeCell ref="G46:G47"/>
    <mergeCell ref="A66:A67"/>
    <mergeCell ref="B66:B67"/>
    <mergeCell ref="C66:C67"/>
    <mergeCell ref="T66:W66"/>
    <mergeCell ref="X66:AF66"/>
    <mergeCell ref="F66:F67"/>
    <mergeCell ref="G66:G67"/>
    <mergeCell ref="A87:A88"/>
    <mergeCell ref="B87:B88"/>
    <mergeCell ref="C87:C88"/>
    <mergeCell ref="T87:W87"/>
    <mergeCell ref="X87:AF87"/>
    <mergeCell ref="F87:F88"/>
    <mergeCell ref="G87:G88"/>
    <mergeCell ref="T129:W129"/>
    <mergeCell ref="X129:AF129"/>
    <mergeCell ref="F129:F130"/>
    <mergeCell ref="G129:G130"/>
    <mergeCell ref="A107:A108"/>
    <mergeCell ref="B107:B108"/>
    <mergeCell ref="C107:C108"/>
    <mergeCell ref="T107:W107"/>
    <mergeCell ref="X107:AF107"/>
    <mergeCell ref="F107:F108"/>
    <mergeCell ref="G107:G108"/>
    <mergeCell ref="F148:F149"/>
    <mergeCell ref="G148:G149"/>
    <mergeCell ref="A129:A130"/>
    <mergeCell ref="B129:B130"/>
    <mergeCell ref="C129:C130"/>
    <mergeCell ref="A2:AF2"/>
    <mergeCell ref="A3:AF3"/>
    <mergeCell ref="A4:AF4"/>
    <mergeCell ref="A5:AF5"/>
    <mergeCell ref="A169:A170"/>
    <mergeCell ref="B169:B170"/>
    <mergeCell ref="C169:C170"/>
    <mergeCell ref="T169:W169"/>
    <mergeCell ref="X169:AF169"/>
    <mergeCell ref="F169:F170"/>
    <mergeCell ref="G169:G170"/>
    <mergeCell ref="A148:A149"/>
    <mergeCell ref="B148:B149"/>
    <mergeCell ref="C148:C149"/>
    <mergeCell ref="T148:W148"/>
    <mergeCell ref="X148:AF148"/>
    <mergeCell ref="A191:A192"/>
    <mergeCell ref="B191:B192"/>
    <mergeCell ref="C191:C192"/>
    <mergeCell ref="T191:W191"/>
    <mergeCell ref="X191:AF191"/>
    <mergeCell ref="F191:F192"/>
    <mergeCell ref="G191:G192"/>
    <mergeCell ref="A212:A213"/>
    <mergeCell ref="B212:B213"/>
    <mergeCell ref="C212:C213"/>
    <mergeCell ref="T212:W212"/>
    <mergeCell ref="X212:AF212"/>
    <mergeCell ref="F212:F213"/>
    <mergeCell ref="G212:G213"/>
    <mergeCell ref="T233:W233"/>
    <mergeCell ref="X233:AF233"/>
    <mergeCell ref="T274:AF274"/>
    <mergeCell ref="A266:AF266"/>
    <mergeCell ref="A267:AF267"/>
    <mergeCell ref="X271:AF271"/>
    <mergeCell ref="T272:AF272"/>
    <mergeCell ref="A261:C261"/>
    <mergeCell ref="V257:AF257"/>
    <mergeCell ref="V258:AF258"/>
    <mergeCell ref="A264:AF264"/>
    <mergeCell ref="A265:AF265"/>
    <mergeCell ref="A256:B256"/>
    <mergeCell ref="A257:C257"/>
    <mergeCell ref="A258:C258"/>
    <mergeCell ref="Z256:AF256"/>
    <mergeCell ref="A233:A234"/>
    <mergeCell ref="B233:B234"/>
    <mergeCell ref="C233:C234"/>
    <mergeCell ref="F233:F234"/>
    <mergeCell ref="G233:G234"/>
  </mergeCells>
  <phoneticPr fontId="2" type="noConversion"/>
  <pageMargins left="0.23622047244094491" right="0.23622047244094491" top="0.39370078740157483" bottom="0.39370078740157483" header="0.31496062992125984" footer="0.31496062992125984"/>
  <pageSetup paperSize="9" fitToHeight="0" orientation="landscape" horizontalDpi="300" verticalDpi="300" r:id="rId1"/>
  <headerFooter alignWithMargins="0"/>
  <rowBreaks count="12" manualBreakCount="12">
    <brk id="24" max="72" man="1"/>
    <brk id="45" max="72" man="1"/>
    <brk id="65" max="71" man="1"/>
    <brk id="85" max="71" man="1"/>
    <brk id="106" max="71" man="1"/>
    <brk id="128" max="71" man="1"/>
    <brk id="147" max="71" man="1"/>
    <brk id="168" max="71" man="1"/>
    <brk id="190" max="71" man="1"/>
    <brk id="211" max="71" man="1"/>
    <brk id="231" max="71" man="1"/>
    <brk id="253" max="7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C4" sqref="C4"/>
    </sheetView>
  </sheetViews>
  <sheetFormatPr defaultRowHeight="12.75"/>
  <cols>
    <col min="1" max="1" width="25.28515625" customWidth="1"/>
    <col min="2" max="2" width="19.28515625" customWidth="1"/>
  </cols>
  <sheetData>
    <row r="1" spans="1:2">
      <c r="A1" t="s">
        <v>35</v>
      </c>
      <c r="B1" s="5">
        <v>44046.454930555556</v>
      </c>
    </row>
    <row r="2" spans="1:2">
      <c r="A2" t="s">
        <v>36</v>
      </c>
      <c r="B2" s="5">
        <v>44070.496851851851</v>
      </c>
    </row>
    <row r="3" spans="1:2">
      <c r="A3" t="s">
        <v>37</v>
      </c>
      <c r="B3" t="s">
        <v>39</v>
      </c>
    </row>
    <row r="4" spans="1:2">
      <c r="A4" t="s">
        <v>38</v>
      </c>
      <c r="B4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03.08.2020</vt:lpstr>
      <vt:lpstr>Dop</vt:lpstr>
      <vt:lpstr>Группа</vt:lpstr>
      <vt:lpstr>Дата_Печати</vt:lpstr>
      <vt:lpstr>Дата_Сост</vt:lpstr>
      <vt:lpstr>'03.08.2020'!Область_печати</vt:lpstr>
      <vt:lpstr>Физ_Норма</vt:lpstr>
    </vt:vector>
  </TitlesOfParts>
  <Company>УрГЭУ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Пользователь Windows</cp:lastModifiedBy>
  <cp:lastPrinted>2020-08-28T03:39:44Z</cp:lastPrinted>
  <dcterms:created xsi:type="dcterms:W3CDTF">2002-09-22T07:35:02Z</dcterms:created>
  <dcterms:modified xsi:type="dcterms:W3CDTF">2020-08-28T03:41:11Z</dcterms:modified>
</cp:coreProperties>
</file>